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575" tabRatio="422"/>
  </bookViews>
  <sheets>
    <sheet name="ÍNDICE" sheetId="1" r:id="rId1"/>
    <sheet name="T1" sheetId="50" r:id="rId2"/>
    <sheet name="T2" sheetId="46" r:id="rId3"/>
    <sheet name="T3" sheetId="42" r:id="rId4"/>
    <sheet name="T4" sheetId="48" r:id="rId5"/>
    <sheet name="T5" sheetId="49" r:id="rId6"/>
    <sheet name="T6" sheetId="45" r:id="rId7"/>
    <sheet name="T7" sheetId="47" r:id="rId8"/>
    <sheet name="T8" sheetId="52" r:id="rId9"/>
    <sheet name="T9" sheetId="54" r:id="rId10"/>
    <sheet name="T10" sheetId="57" r:id="rId11"/>
    <sheet name="T11" sheetId="58" r:id="rId12"/>
    <sheet name="T12" sheetId="59" r:id="rId13"/>
    <sheet name="T13" sheetId="60" r:id="rId14"/>
    <sheet name="T14" sheetId="61" r:id="rId15"/>
    <sheet name="T15" sheetId="62" r:id="rId16"/>
    <sheet name="T16" sheetId="63" r:id="rId17"/>
    <sheet name="T17" sheetId="64" r:id="rId18"/>
    <sheet name="T18" sheetId="65" r:id="rId19"/>
    <sheet name="T19" sheetId="66" r:id="rId20"/>
    <sheet name="T20" sheetId="67" r:id="rId21"/>
    <sheet name="T21" sheetId="68" r:id="rId22"/>
    <sheet name="T22" sheetId="69" r:id="rId23"/>
    <sheet name="T23" sheetId="70" r:id="rId24"/>
    <sheet name="T24" sheetId="71" r:id="rId2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C42" i="1"/>
  <c r="C41" i="1"/>
  <c r="C40" i="1"/>
  <c r="C39" i="1"/>
  <c r="C38" i="1"/>
  <c r="C37" i="1"/>
  <c r="F7" i="71" l="1"/>
  <c r="G7" i="71"/>
  <c r="G55" i="71" s="1"/>
  <c r="I7" i="71"/>
  <c r="J7" i="71"/>
  <c r="K7" i="71"/>
  <c r="M7" i="71"/>
  <c r="N7" i="71"/>
  <c r="O7" i="71"/>
  <c r="O55" i="71" s="1"/>
  <c r="Q7" i="71"/>
  <c r="R7" i="71"/>
  <c r="S7" i="71"/>
  <c r="Q55" i="71" s="1"/>
  <c r="U7" i="71"/>
  <c r="U55" i="71" s="1"/>
  <c r="V7" i="71"/>
  <c r="W7" i="71"/>
  <c r="Y7" i="71"/>
  <c r="Z7" i="71"/>
  <c r="Z55" i="71" s="1"/>
  <c r="AA7" i="71"/>
  <c r="AC7" i="71"/>
  <c r="AD7" i="71"/>
  <c r="AE7" i="71"/>
  <c r="AE55" i="71" s="1"/>
  <c r="AG7" i="71"/>
  <c r="AH7" i="71"/>
  <c r="AI7" i="71"/>
  <c r="F31" i="71"/>
  <c r="G31" i="71"/>
  <c r="I31" i="71"/>
  <c r="J31" i="71"/>
  <c r="K31" i="71"/>
  <c r="M31" i="71"/>
  <c r="N31" i="71"/>
  <c r="O31" i="71"/>
  <c r="Q31" i="71"/>
  <c r="R31" i="71"/>
  <c r="S31" i="71"/>
  <c r="U31" i="71"/>
  <c r="V31" i="71"/>
  <c r="W31" i="71"/>
  <c r="Y31" i="71"/>
  <c r="Z31" i="71"/>
  <c r="AA31" i="71"/>
  <c r="AC31" i="71"/>
  <c r="AD31" i="71"/>
  <c r="AE31" i="71"/>
  <c r="AG31" i="71"/>
  <c r="AH31" i="71"/>
  <c r="AI31" i="71"/>
  <c r="D32" i="71"/>
  <c r="D31" i="71" s="1"/>
  <c r="D33" i="71"/>
  <c r="D34" i="71"/>
  <c r="D35" i="71"/>
  <c r="D36" i="71"/>
  <c r="D37" i="71"/>
  <c r="D38" i="71"/>
  <c r="D39" i="71"/>
  <c r="D40" i="71"/>
  <c r="D41" i="71"/>
  <c r="D42" i="71"/>
  <c r="D43" i="71"/>
  <c r="D44" i="71"/>
  <c r="D45" i="71"/>
  <c r="D46" i="71"/>
  <c r="D47" i="71"/>
  <c r="D48" i="71"/>
  <c r="D49" i="71"/>
  <c r="E55" i="71"/>
  <c r="F55" i="71"/>
  <c r="N55" i="71"/>
  <c r="S55" i="71"/>
  <c r="AG55" i="71"/>
  <c r="AI55" i="71"/>
  <c r="E79" i="71"/>
  <c r="F79" i="71"/>
  <c r="G79" i="71"/>
  <c r="I79" i="71"/>
  <c r="J79" i="71"/>
  <c r="K79" i="71"/>
  <c r="M79" i="71"/>
  <c r="N79" i="71"/>
  <c r="O79" i="71"/>
  <c r="Q79" i="71"/>
  <c r="R79" i="71"/>
  <c r="S79" i="71"/>
  <c r="U79" i="71"/>
  <c r="V79" i="71"/>
  <c r="W79" i="71"/>
  <c r="Y79" i="71"/>
  <c r="Z79" i="71"/>
  <c r="AA79" i="71"/>
  <c r="AC79" i="71"/>
  <c r="AD79" i="71"/>
  <c r="AE79" i="71"/>
  <c r="AG79" i="71"/>
  <c r="AH79" i="71"/>
  <c r="AI79" i="71"/>
  <c r="D80" i="71"/>
  <c r="D81" i="71"/>
  <c r="D82" i="71"/>
  <c r="D83" i="71"/>
  <c r="D84" i="71"/>
  <c r="D85" i="71"/>
  <c r="D86" i="71"/>
  <c r="D87" i="71"/>
  <c r="D88" i="71"/>
  <c r="D89" i="71"/>
  <c r="D90" i="71"/>
  <c r="D91" i="71"/>
  <c r="D92" i="71"/>
  <c r="D93" i="71"/>
  <c r="D94" i="71"/>
  <c r="D95" i="71"/>
  <c r="D96" i="71"/>
  <c r="D97" i="71"/>
  <c r="D7" i="70"/>
  <c r="D36" i="70" s="1"/>
  <c r="E7" i="70"/>
  <c r="F7" i="70"/>
  <c r="G7" i="70"/>
  <c r="D8" i="70"/>
  <c r="D9" i="70"/>
  <c r="F57" i="70" s="1"/>
  <c r="D11" i="70"/>
  <c r="G59" i="70" s="1"/>
  <c r="D12" i="70"/>
  <c r="D13" i="70"/>
  <c r="D14" i="70"/>
  <c r="G62" i="70" s="1"/>
  <c r="D15" i="70"/>
  <c r="G63" i="70" s="1"/>
  <c r="D16" i="70"/>
  <c r="D17" i="70"/>
  <c r="F65" i="70" s="1"/>
  <c r="D18" i="70"/>
  <c r="G66" i="70" s="1"/>
  <c r="D19" i="70"/>
  <c r="G67" i="70" s="1"/>
  <c r="D20" i="70"/>
  <c r="D21" i="70"/>
  <c r="D22" i="70"/>
  <c r="G70" i="70" s="1"/>
  <c r="D23" i="70"/>
  <c r="G71" i="70" s="1"/>
  <c r="D24" i="70"/>
  <c r="D25" i="70"/>
  <c r="G31" i="70"/>
  <c r="E32" i="70"/>
  <c r="G32" i="70"/>
  <c r="E33" i="70"/>
  <c r="E31" i="70" s="1"/>
  <c r="G33" i="70"/>
  <c r="E34" i="70"/>
  <c r="G34" i="70"/>
  <c r="E35" i="70"/>
  <c r="G35" i="70"/>
  <c r="E36" i="70"/>
  <c r="G36" i="70"/>
  <c r="E37" i="70"/>
  <c r="G37" i="70"/>
  <c r="E38" i="70"/>
  <c r="G38" i="70"/>
  <c r="E39" i="70"/>
  <c r="G39" i="70"/>
  <c r="D40" i="70"/>
  <c r="E40" i="70"/>
  <c r="G40" i="70"/>
  <c r="E41" i="70"/>
  <c r="G41" i="70"/>
  <c r="E42" i="70"/>
  <c r="G42" i="70"/>
  <c r="E43" i="70"/>
  <c r="G43" i="70"/>
  <c r="E44" i="70"/>
  <c r="G44" i="70"/>
  <c r="E45" i="70"/>
  <c r="G45" i="70"/>
  <c r="E46" i="70"/>
  <c r="G46" i="70"/>
  <c r="E47" i="70"/>
  <c r="G47" i="70"/>
  <c r="E48" i="70"/>
  <c r="G48" i="70"/>
  <c r="E49" i="70"/>
  <c r="G49" i="70"/>
  <c r="D57" i="70"/>
  <c r="E57" i="70"/>
  <c r="G57" i="70"/>
  <c r="E58" i="70"/>
  <c r="F58" i="70"/>
  <c r="G58" i="70"/>
  <c r="E59" i="70"/>
  <c r="F59" i="70"/>
  <c r="E60" i="70"/>
  <c r="D60" i="70" s="1"/>
  <c r="F60" i="70"/>
  <c r="G60" i="70"/>
  <c r="D62" i="70"/>
  <c r="E62" i="70"/>
  <c r="F62" i="70"/>
  <c r="E63" i="70"/>
  <c r="D63" i="70" s="1"/>
  <c r="F63" i="70"/>
  <c r="E64" i="70"/>
  <c r="D64" i="70" s="1"/>
  <c r="F64" i="70"/>
  <c r="G64" i="70"/>
  <c r="E66" i="70"/>
  <c r="D66" i="70" s="1"/>
  <c r="F66" i="70"/>
  <c r="D67" i="70"/>
  <c r="E67" i="70"/>
  <c r="F67" i="70"/>
  <c r="E68" i="70"/>
  <c r="D68" i="70" s="1"/>
  <c r="F68" i="70"/>
  <c r="G68" i="70"/>
  <c r="E69" i="70"/>
  <c r="E70" i="70"/>
  <c r="F70" i="70"/>
  <c r="E71" i="70"/>
  <c r="D71" i="70" s="1"/>
  <c r="F71" i="70"/>
  <c r="D72" i="70"/>
  <c r="E72" i="70"/>
  <c r="F72" i="70"/>
  <c r="G72" i="70"/>
  <c r="E79" i="70"/>
  <c r="D79" i="70" s="1"/>
  <c r="F79" i="70"/>
  <c r="G79" i="70"/>
  <c r="D80" i="70"/>
  <c r="D81" i="70"/>
  <c r="D82" i="70"/>
  <c r="D83" i="70"/>
  <c r="D84" i="70"/>
  <c r="D85" i="70"/>
  <c r="D86" i="70"/>
  <c r="D87" i="70"/>
  <c r="D88" i="70"/>
  <c r="D89" i="70"/>
  <c r="D90" i="70"/>
  <c r="D91" i="70"/>
  <c r="D92" i="70"/>
  <c r="D93" i="70"/>
  <c r="D94" i="70"/>
  <c r="D95" i="70"/>
  <c r="D96" i="70"/>
  <c r="D97" i="70"/>
  <c r="D31" i="69"/>
  <c r="E31" i="69"/>
  <c r="F31" i="69"/>
  <c r="G31" i="69"/>
  <c r="E7" i="68"/>
  <c r="F7" i="68"/>
  <c r="H7" i="68"/>
  <c r="I7" i="68"/>
  <c r="J7" i="68"/>
  <c r="M7" i="68"/>
  <c r="N7" i="68"/>
  <c r="D8" i="68"/>
  <c r="H8" i="68"/>
  <c r="H32" i="68" s="1"/>
  <c r="L8" i="68"/>
  <c r="D9" i="68"/>
  <c r="F57" i="68" s="1"/>
  <c r="H9" i="68"/>
  <c r="L9" i="68"/>
  <c r="D10" i="68"/>
  <c r="D11" i="68"/>
  <c r="E59" i="68" s="1"/>
  <c r="H11" i="68"/>
  <c r="L11" i="68"/>
  <c r="M59" i="68" s="1"/>
  <c r="L59" i="68" s="1"/>
  <c r="D12" i="68"/>
  <c r="H12" i="68"/>
  <c r="I60" i="68" s="1"/>
  <c r="L12" i="68"/>
  <c r="D13" i="68"/>
  <c r="D14" i="68"/>
  <c r="H14" i="68"/>
  <c r="L14" i="68"/>
  <c r="D15" i="68"/>
  <c r="H15" i="68"/>
  <c r="H39" i="68" s="1"/>
  <c r="L15" i="68"/>
  <c r="D16" i="68"/>
  <c r="H16" i="68"/>
  <c r="I64" i="68" s="1"/>
  <c r="L16" i="68"/>
  <c r="D17" i="68"/>
  <c r="H17" i="68"/>
  <c r="L17" i="68"/>
  <c r="D18" i="68"/>
  <c r="D19" i="68"/>
  <c r="H19" i="68"/>
  <c r="L19" i="68"/>
  <c r="D20" i="68"/>
  <c r="H20" i="68"/>
  <c r="L20" i="68"/>
  <c r="D21" i="68"/>
  <c r="H21" i="68"/>
  <c r="J69" i="68" s="1"/>
  <c r="L21" i="68"/>
  <c r="D22" i="68"/>
  <c r="H22" i="68"/>
  <c r="L22" i="68"/>
  <c r="D23" i="68"/>
  <c r="H23" i="68"/>
  <c r="L23" i="68"/>
  <c r="D24" i="68"/>
  <c r="E72" i="68" s="1"/>
  <c r="H24" i="68"/>
  <c r="D25" i="68"/>
  <c r="H25" i="68"/>
  <c r="J73" i="68" s="1"/>
  <c r="L25" i="68"/>
  <c r="M73" i="68" s="1"/>
  <c r="L73" i="68" s="1"/>
  <c r="E32" i="68"/>
  <c r="E31" i="68" s="1"/>
  <c r="J32" i="68"/>
  <c r="J31" i="68" s="1"/>
  <c r="E33" i="68"/>
  <c r="F33" i="68"/>
  <c r="I33" i="68"/>
  <c r="J33" i="68"/>
  <c r="N33" i="68"/>
  <c r="E34" i="68"/>
  <c r="I34" i="68"/>
  <c r="E35" i="68"/>
  <c r="F35" i="68"/>
  <c r="H35" i="68"/>
  <c r="I35" i="68"/>
  <c r="J35" i="68"/>
  <c r="N35" i="68"/>
  <c r="E36" i="68"/>
  <c r="F36" i="68"/>
  <c r="H36" i="68"/>
  <c r="J36" i="68"/>
  <c r="E37" i="68"/>
  <c r="E38" i="68"/>
  <c r="I38" i="68"/>
  <c r="J38" i="68"/>
  <c r="N38" i="68"/>
  <c r="E39" i="68"/>
  <c r="I39" i="68"/>
  <c r="J39" i="68"/>
  <c r="N39" i="68"/>
  <c r="E40" i="68"/>
  <c r="F40" i="68"/>
  <c r="H40" i="68"/>
  <c r="I40" i="68"/>
  <c r="J40" i="68"/>
  <c r="M40" i="68"/>
  <c r="N40" i="68"/>
  <c r="E41" i="68"/>
  <c r="F41" i="68"/>
  <c r="H41" i="68"/>
  <c r="J41" i="68"/>
  <c r="E42" i="68"/>
  <c r="J42" i="68"/>
  <c r="E43" i="68"/>
  <c r="I43" i="68"/>
  <c r="J43" i="68"/>
  <c r="N43" i="68"/>
  <c r="E44" i="68"/>
  <c r="I44" i="68"/>
  <c r="J44" i="68"/>
  <c r="N44" i="68"/>
  <c r="E45" i="68"/>
  <c r="J45" i="68"/>
  <c r="E46" i="68"/>
  <c r="F46" i="68"/>
  <c r="I46" i="68"/>
  <c r="J46" i="68"/>
  <c r="N46" i="68"/>
  <c r="E47" i="68"/>
  <c r="I47" i="68"/>
  <c r="J47" i="68"/>
  <c r="N47" i="68"/>
  <c r="E48" i="68"/>
  <c r="I48" i="68"/>
  <c r="J48" i="68"/>
  <c r="N48" i="68"/>
  <c r="E49" i="68"/>
  <c r="I49" i="68"/>
  <c r="J49" i="68"/>
  <c r="N49" i="68"/>
  <c r="J55" i="68"/>
  <c r="E56" i="68"/>
  <c r="D56" i="68" s="1"/>
  <c r="F56" i="68"/>
  <c r="J56" i="68"/>
  <c r="E57" i="68"/>
  <c r="D57" i="68" s="1"/>
  <c r="H57" i="68"/>
  <c r="I57" i="68"/>
  <c r="J57" i="68"/>
  <c r="M57" i="68"/>
  <c r="N57" i="68"/>
  <c r="I58" i="68"/>
  <c r="D59" i="68"/>
  <c r="F59" i="68"/>
  <c r="I59" i="68"/>
  <c r="H59" i="68" s="1"/>
  <c r="J59" i="68"/>
  <c r="N59" i="68"/>
  <c r="J60" i="68"/>
  <c r="H60" i="68" s="1"/>
  <c r="L60" i="68"/>
  <c r="M60" i="68"/>
  <c r="N60" i="68"/>
  <c r="E61" i="68"/>
  <c r="F61" i="68"/>
  <c r="I62" i="68"/>
  <c r="J62" i="68"/>
  <c r="M62" i="68"/>
  <c r="N62" i="68"/>
  <c r="E63" i="68"/>
  <c r="F63" i="68"/>
  <c r="N63" i="68"/>
  <c r="D64" i="68"/>
  <c r="E64" i="68"/>
  <c r="F64" i="68"/>
  <c r="F65" i="68"/>
  <c r="H65" i="68"/>
  <c r="I65" i="68"/>
  <c r="J65" i="68"/>
  <c r="M65" i="68"/>
  <c r="N65" i="68"/>
  <c r="J66" i="68"/>
  <c r="D67" i="68"/>
  <c r="E67" i="68"/>
  <c r="F67" i="68"/>
  <c r="I67" i="68"/>
  <c r="H67" i="68" s="1"/>
  <c r="J67" i="68"/>
  <c r="M67" i="68"/>
  <c r="L67" i="68" s="1"/>
  <c r="N67" i="68"/>
  <c r="H68" i="68"/>
  <c r="I68" i="68"/>
  <c r="J68" i="68"/>
  <c r="M68" i="68"/>
  <c r="L68" i="68" s="1"/>
  <c r="N68" i="68"/>
  <c r="E69" i="68"/>
  <c r="F69" i="68"/>
  <c r="L69" i="68"/>
  <c r="M69" i="68"/>
  <c r="N69" i="68"/>
  <c r="E70" i="68"/>
  <c r="D70" i="68" s="1"/>
  <c r="F70" i="68"/>
  <c r="I70" i="68"/>
  <c r="J70" i="68"/>
  <c r="N70" i="68"/>
  <c r="D71" i="68"/>
  <c r="E71" i="68"/>
  <c r="F71" i="68"/>
  <c r="H71" i="68"/>
  <c r="I71" i="68"/>
  <c r="J71" i="68"/>
  <c r="M71" i="68"/>
  <c r="N71" i="68"/>
  <c r="H72" i="68"/>
  <c r="I72" i="68"/>
  <c r="J72" i="68"/>
  <c r="N72" i="68"/>
  <c r="D73" i="68"/>
  <c r="E73" i="68"/>
  <c r="F73" i="68"/>
  <c r="I73" i="68"/>
  <c r="H73" i="68" s="1"/>
  <c r="N73" i="68"/>
  <c r="E79" i="68"/>
  <c r="F79" i="68"/>
  <c r="D79" i="68" s="1"/>
  <c r="H79" i="68"/>
  <c r="I79" i="68"/>
  <c r="J79" i="68"/>
  <c r="M79" i="68"/>
  <c r="L79" i="68" s="1"/>
  <c r="N79" i="68"/>
  <c r="D80" i="68"/>
  <c r="H80" i="68"/>
  <c r="L80" i="68"/>
  <c r="D81" i="68"/>
  <c r="H81" i="68"/>
  <c r="L81" i="68"/>
  <c r="D82" i="68"/>
  <c r="H82" i="68"/>
  <c r="L82" i="68"/>
  <c r="D83" i="68"/>
  <c r="H83" i="68"/>
  <c r="L83" i="68"/>
  <c r="D84" i="68"/>
  <c r="H84" i="68"/>
  <c r="L84" i="68"/>
  <c r="D85" i="68"/>
  <c r="H85" i="68"/>
  <c r="L85" i="68"/>
  <c r="D86" i="68"/>
  <c r="H86" i="68"/>
  <c r="L86" i="68"/>
  <c r="D87" i="68"/>
  <c r="H87" i="68"/>
  <c r="L87" i="68"/>
  <c r="D88" i="68"/>
  <c r="H88" i="68"/>
  <c r="L88" i="68"/>
  <c r="D89" i="68"/>
  <c r="H89" i="68"/>
  <c r="L89" i="68"/>
  <c r="D90" i="68"/>
  <c r="H90" i="68"/>
  <c r="L90" i="68"/>
  <c r="D91" i="68"/>
  <c r="H91" i="68"/>
  <c r="L91" i="68"/>
  <c r="D92" i="68"/>
  <c r="H92" i="68"/>
  <c r="L92" i="68"/>
  <c r="D93" i="68"/>
  <c r="H93" i="68"/>
  <c r="L93" i="68"/>
  <c r="D94" i="68"/>
  <c r="H94" i="68"/>
  <c r="L94" i="68"/>
  <c r="D95" i="68"/>
  <c r="H95" i="68"/>
  <c r="L95" i="68"/>
  <c r="D96" i="68"/>
  <c r="H96" i="68"/>
  <c r="L96" i="68"/>
  <c r="D97" i="68"/>
  <c r="H97" i="68"/>
  <c r="L97" i="68"/>
  <c r="D7" i="67"/>
  <c r="F7" i="67"/>
  <c r="D31" i="67"/>
  <c r="F31" i="67"/>
  <c r="E7" i="66"/>
  <c r="E38" i="66" s="1"/>
  <c r="F7" i="66"/>
  <c r="I7" i="66"/>
  <c r="J7" i="66"/>
  <c r="D8" i="66"/>
  <c r="H8" i="66"/>
  <c r="D9" i="66"/>
  <c r="E57" i="66" s="1"/>
  <c r="D57" i="66" s="1"/>
  <c r="H9" i="66"/>
  <c r="D10" i="66"/>
  <c r="D11" i="66"/>
  <c r="H11" i="66"/>
  <c r="D12" i="66"/>
  <c r="E60" i="66" s="1"/>
  <c r="D13" i="66"/>
  <c r="H13" i="66"/>
  <c r="I61" i="66" s="1"/>
  <c r="H61" i="66" s="1"/>
  <c r="D14" i="66"/>
  <c r="D15" i="66"/>
  <c r="D16" i="66"/>
  <c r="H16" i="66"/>
  <c r="I64" i="66" s="1"/>
  <c r="H64" i="66" s="1"/>
  <c r="D17" i="66"/>
  <c r="F65" i="66" s="1"/>
  <c r="H17" i="66"/>
  <c r="D19" i="66"/>
  <c r="H19" i="66"/>
  <c r="D20" i="66"/>
  <c r="E68" i="66" s="1"/>
  <c r="H20" i="66"/>
  <c r="J68" i="66" s="1"/>
  <c r="D21" i="66"/>
  <c r="H21" i="66"/>
  <c r="D22" i="66"/>
  <c r="E70" i="66" s="1"/>
  <c r="D23" i="66"/>
  <c r="E71" i="66" s="1"/>
  <c r="H23" i="66"/>
  <c r="D24" i="66"/>
  <c r="H24" i="66"/>
  <c r="D25" i="66"/>
  <c r="E73" i="66" s="1"/>
  <c r="H25" i="66"/>
  <c r="F32" i="66"/>
  <c r="F31" i="66" s="1"/>
  <c r="E33" i="66"/>
  <c r="F33" i="66"/>
  <c r="F34" i="66"/>
  <c r="I34" i="66"/>
  <c r="E35" i="66"/>
  <c r="F35" i="66"/>
  <c r="F36" i="66"/>
  <c r="I36" i="66"/>
  <c r="F37" i="66"/>
  <c r="I37" i="66"/>
  <c r="F38" i="66"/>
  <c r="I38" i="66"/>
  <c r="F39" i="66"/>
  <c r="F40" i="66"/>
  <c r="F41" i="66"/>
  <c r="F42" i="66"/>
  <c r="F43" i="66"/>
  <c r="I43" i="66"/>
  <c r="F44" i="66"/>
  <c r="F45" i="66"/>
  <c r="F46" i="66"/>
  <c r="F47" i="66"/>
  <c r="F48" i="66"/>
  <c r="E49" i="66"/>
  <c r="F49" i="66"/>
  <c r="I49" i="66"/>
  <c r="J49" i="66"/>
  <c r="E56" i="66"/>
  <c r="D56" i="66" s="1"/>
  <c r="F56" i="66"/>
  <c r="I56" i="66"/>
  <c r="H56" i="66" s="1"/>
  <c r="J56" i="66"/>
  <c r="F57" i="66"/>
  <c r="E58" i="66"/>
  <c r="D58" i="66" s="1"/>
  <c r="F58" i="66"/>
  <c r="I58" i="66"/>
  <c r="E59" i="66"/>
  <c r="I59" i="66"/>
  <c r="H59" i="66" s="1"/>
  <c r="J59" i="66"/>
  <c r="I60" i="66"/>
  <c r="E61" i="66"/>
  <c r="D61" i="66" s="1"/>
  <c r="F61" i="66"/>
  <c r="J61" i="66"/>
  <c r="E62" i="66"/>
  <c r="I62" i="66"/>
  <c r="H62" i="66" s="1"/>
  <c r="J62" i="66"/>
  <c r="I63" i="66"/>
  <c r="E64" i="66"/>
  <c r="D64" i="66" s="1"/>
  <c r="F64" i="66"/>
  <c r="J64" i="66"/>
  <c r="E65" i="66"/>
  <c r="J65" i="66"/>
  <c r="F66" i="66"/>
  <c r="E67" i="66"/>
  <c r="D67" i="66" s="1"/>
  <c r="F67" i="66"/>
  <c r="I67" i="66"/>
  <c r="H67" i="66" s="1"/>
  <c r="J67" i="66"/>
  <c r="I68" i="66"/>
  <c r="H68" i="66" s="1"/>
  <c r="E69" i="66"/>
  <c r="D69" i="66" s="1"/>
  <c r="F69" i="66"/>
  <c r="I69" i="66"/>
  <c r="H69" i="66" s="1"/>
  <c r="J69" i="66"/>
  <c r="I70" i="66"/>
  <c r="I71" i="66"/>
  <c r="H71" i="66" s="1"/>
  <c r="J71" i="66"/>
  <c r="E72" i="66"/>
  <c r="D72" i="66" s="1"/>
  <c r="F72" i="66"/>
  <c r="J72" i="66"/>
  <c r="I73" i="66"/>
  <c r="H73" i="66" s="1"/>
  <c r="J73" i="66"/>
  <c r="E79" i="66"/>
  <c r="D79" i="66" s="1"/>
  <c r="F79" i="66"/>
  <c r="I79" i="66"/>
  <c r="H79" i="66" s="1"/>
  <c r="J79" i="66"/>
  <c r="D80" i="66"/>
  <c r="H80" i="66"/>
  <c r="D81" i="66"/>
  <c r="H81" i="66"/>
  <c r="D82" i="66"/>
  <c r="H82" i="66"/>
  <c r="D83" i="66"/>
  <c r="H83" i="66"/>
  <c r="D84" i="66"/>
  <c r="H84" i="66"/>
  <c r="D85" i="66"/>
  <c r="H85" i="66"/>
  <c r="D86" i="66"/>
  <c r="H86" i="66"/>
  <c r="D87" i="66"/>
  <c r="H87" i="66"/>
  <c r="D88" i="66"/>
  <c r="H88" i="66"/>
  <c r="D89" i="66"/>
  <c r="H89" i="66"/>
  <c r="D90" i="66"/>
  <c r="H90" i="66"/>
  <c r="D91" i="66"/>
  <c r="H91" i="66"/>
  <c r="D92" i="66"/>
  <c r="H92" i="66"/>
  <c r="D93" i="66"/>
  <c r="H93" i="66"/>
  <c r="D94" i="66"/>
  <c r="H94" i="66"/>
  <c r="D95" i="66"/>
  <c r="H95" i="66"/>
  <c r="D96" i="66"/>
  <c r="H96" i="66"/>
  <c r="D97" i="66"/>
  <c r="H97" i="66"/>
  <c r="E78" i="65"/>
  <c r="F78" i="65"/>
  <c r="G78" i="65"/>
  <c r="H78" i="65"/>
  <c r="I78" i="65"/>
  <c r="L78" i="65"/>
  <c r="M78" i="65"/>
  <c r="N78" i="65"/>
  <c r="O78" i="65"/>
  <c r="P78" i="65"/>
  <c r="S78" i="65"/>
  <c r="T78" i="65"/>
  <c r="U78" i="65"/>
  <c r="V78" i="65"/>
  <c r="W78" i="65"/>
  <c r="Z78" i="65"/>
  <c r="AA78" i="65"/>
  <c r="AB78" i="65"/>
  <c r="AC78" i="65"/>
  <c r="AD78" i="65"/>
  <c r="AG78" i="65"/>
  <c r="AH78" i="65"/>
  <c r="AI78" i="65"/>
  <c r="AJ78" i="65"/>
  <c r="AK78" i="65"/>
  <c r="AN78" i="65"/>
  <c r="AO78" i="65"/>
  <c r="AP78" i="65"/>
  <c r="AQ78" i="65"/>
  <c r="AR78" i="65"/>
  <c r="D79" i="65"/>
  <c r="D78" i="65" s="1"/>
  <c r="K79" i="65"/>
  <c r="R79" i="65"/>
  <c r="Y79" i="65"/>
  <c r="Y78" i="65" s="1"/>
  <c r="AF79" i="65"/>
  <c r="AF78" i="65" s="1"/>
  <c r="AM79" i="65"/>
  <c r="D80" i="65"/>
  <c r="K80" i="65"/>
  <c r="K78" i="65" s="1"/>
  <c r="R80" i="65"/>
  <c r="R78" i="65" s="1"/>
  <c r="Y80" i="65"/>
  <c r="AF80" i="65"/>
  <c r="AM80" i="65"/>
  <c r="AM78" i="65" s="1"/>
  <c r="D81" i="65"/>
  <c r="K81" i="65"/>
  <c r="R81" i="65"/>
  <c r="Y81" i="65"/>
  <c r="AF81" i="65"/>
  <c r="AM81" i="65"/>
  <c r="D82" i="65"/>
  <c r="K82" i="65"/>
  <c r="R82" i="65"/>
  <c r="Y82" i="65"/>
  <c r="AF82" i="65"/>
  <c r="AM82" i="65"/>
  <c r="D83" i="65"/>
  <c r="K83" i="65"/>
  <c r="R83" i="65"/>
  <c r="Y83" i="65"/>
  <c r="AF83" i="65"/>
  <c r="AM83" i="65"/>
  <c r="D84" i="65"/>
  <c r="K84" i="65"/>
  <c r="R84" i="65"/>
  <c r="Y84" i="65"/>
  <c r="AF84" i="65"/>
  <c r="AM84" i="65"/>
  <c r="D85" i="65"/>
  <c r="K85" i="65"/>
  <c r="R85" i="65"/>
  <c r="Y85" i="65"/>
  <c r="AF85" i="65"/>
  <c r="AM85" i="65"/>
  <c r="D86" i="65"/>
  <c r="K86" i="65"/>
  <c r="R86" i="65"/>
  <c r="Y86" i="65"/>
  <c r="AF86" i="65"/>
  <c r="AM86" i="65"/>
  <c r="D87" i="65"/>
  <c r="K87" i="65"/>
  <c r="R87" i="65"/>
  <c r="Y87" i="65"/>
  <c r="AF87" i="65"/>
  <c r="AM87" i="65"/>
  <c r="D88" i="65"/>
  <c r="K88" i="65"/>
  <c r="R88" i="65"/>
  <c r="Y88" i="65"/>
  <c r="AF88" i="65"/>
  <c r="AM88" i="65"/>
  <c r="D89" i="65"/>
  <c r="K89" i="65"/>
  <c r="R89" i="65"/>
  <c r="Y89" i="65"/>
  <c r="AF89" i="65"/>
  <c r="AM89" i="65"/>
  <c r="D90" i="65"/>
  <c r="K90" i="65"/>
  <c r="R90" i="65"/>
  <c r="Y90" i="65"/>
  <c r="AF90" i="65"/>
  <c r="AM90" i="65"/>
  <c r="D91" i="65"/>
  <c r="K91" i="65"/>
  <c r="R91" i="65"/>
  <c r="Y91" i="65"/>
  <c r="AF91" i="65"/>
  <c r="AM91" i="65"/>
  <c r="D92" i="65"/>
  <c r="K92" i="65"/>
  <c r="R92" i="65"/>
  <c r="Y92" i="65"/>
  <c r="AF92" i="65"/>
  <c r="AM92" i="65"/>
  <c r="D93" i="65"/>
  <c r="K93" i="65"/>
  <c r="R93" i="65"/>
  <c r="Y93" i="65"/>
  <c r="AF93" i="65"/>
  <c r="AM93" i="65"/>
  <c r="D94" i="65"/>
  <c r="K94" i="65"/>
  <c r="R94" i="65"/>
  <c r="Y94" i="65"/>
  <c r="AF94" i="65"/>
  <c r="AM94" i="65"/>
  <c r="D95" i="65"/>
  <c r="K95" i="65"/>
  <c r="R95" i="65"/>
  <c r="Y95" i="65"/>
  <c r="AF95" i="65"/>
  <c r="AM95" i="65"/>
  <c r="D96" i="65"/>
  <c r="K96" i="65"/>
  <c r="R96" i="65"/>
  <c r="Y96" i="65"/>
  <c r="AF96" i="65"/>
  <c r="AM96" i="65"/>
  <c r="D59" i="66" l="1"/>
  <c r="D65" i="66"/>
  <c r="H41" i="66"/>
  <c r="J32" i="66"/>
  <c r="J37" i="66"/>
  <c r="J44" i="66"/>
  <c r="J47" i="66"/>
  <c r="F60" i="68"/>
  <c r="M33" i="68"/>
  <c r="M38" i="68"/>
  <c r="M46" i="68"/>
  <c r="M32" i="68"/>
  <c r="M43" i="68"/>
  <c r="M45" i="68"/>
  <c r="M44" i="68"/>
  <c r="M47" i="68"/>
  <c r="L7" i="68"/>
  <c r="L49" i="68" s="1"/>
  <c r="M36" i="68"/>
  <c r="M39" i="68"/>
  <c r="M41" i="68"/>
  <c r="M49" i="68"/>
  <c r="G73" i="70"/>
  <c r="E73" i="70"/>
  <c r="F73" i="70"/>
  <c r="D49" i="70"/>
  <c r="F56" i="70"/>
  <c r="E56" i="70"/>
  <c r="G56" i="70"/>
  <c r="I65" i="66"/>
  <c r="H65" i="66" s="1"/>
  <c r="F63" i="66"/>
  <c r="E48" i="66"/>
  <c r="J41" i="66"/>
  <c r="E41" i="66"/>
  <c r="J35" i="66"/>
  <c r="J33" i="66"/>
  <c r="I35" i="66"/>
  <c r="I40" i="66"/>
  <c r="D7" i="66"/>
  <c r="D38" i="66" s="1"/>
  <c r="L71" i="68"/>
  <c r="L65" i="68"/>
  <c r="G55" i="70"/>
  <c r="AA55" i="71"/>
  <c r="AD55" i="71"/>
  <c r="Y55" i="71"/>
  <c r="I55" i="71"/>
  <c r="H45" i="68"/>
  <c r="I69" i="68"/>
  <c r="H69" i="68" s="1"/>
  <c r="E68" i="68"/>
  <c r="I63" i="68"/>
  <c r="J63" i="68"/>
  <c r="M56" i="68"/>
  <c r="N56" i="68"/>
  <c r="G65" i="70"/>
  <c r="D41" i="70"/>
  <c r="E65" i="70"/>
  <c r="G61" i="70"/>
  <c r="E61" i="70"/>
  <c r="D61" i="70" s="1"/>
  <c r="D37" i="70"/>
  <c r="F61" i="70"/>
  <c r="D35" i="70"/>
  <c r="D39" i="70"/>
  <c r="D43" i="70"/>
  <c r="D47" i="70"/>
  <c r="D34" i="70"/>
  <c r="D38" i="70"/>
  <c r="D42" i="70"/>
  <c r="D46" i="70"/>
  <c r="D33" i="70"/>
  <c r="E55" i="70"/>
  <c r="D55" i="70" s="1"/>
  <c r="F60" i="66"/>
  <c r="D60" i="66" s="1"/>
  <c r="D49" i="66"/>
  <c r="E45" i="66"/>
  <c r="F73" i="66"/>
  <c r="D73" i="66" s="1"/>
  <c r="I72" i="66"/>
  <c r="H72" i="66" s="1"/>
  <c r="F71" i="66"/>
  <c r="D71" i="66" s="1"/>
  <c r="F70" i="66"/>
  <c r="D70" i="66" s="1"/>
  <c r="F68" i="66"/>
  <c r="D68" i="66" s="1"/>
  <c r="E63" i="66"/>
  <c r="D63" i="66" s="1"/>
  <c r="J57" i="66"/>
  <c r="J55" i="66"/>
  <c r="E55" i="66"/>
  <c r="J48" i="66"/>
  <c r="D47" i="66"/>
  <c r="J45" i="66"/>
  <c r="D44" i="66"/>
  <c r="E43" i="66"/>
  <c r="I41" i="66"/>
  <c r="D41" i="66"/>
  <c r="E40" i="66"/>
  <c r="I33" i="66"/>
  <c r="I32" i="66"/>
  <c r="I31" i="66" s="1"/>
  <c r="H45" i="66"/>
  <c r="H43" i="66"/>
  <c r="D35" i="66"/>
  <c r="H7" i="66"/>
  <c r="H48" i="66" s="1"/>
  <c r="H70" i="68"/>
  <c r="F68" i="68"/>
  <c r="N64" i="68"/>
  <c r="E60" i="68"/>
  <c r="D60" i="68" s="1"/>
  <c r="L57" i="68"/>
  <c r="D59" i="70"/>
  <c r="D48" i="70"/>
  <c r="D32" i="70"/>
  <c r="D31" i="70" s="1"/>
  <c r="D79" i="71"/>
  <c r="D55" i="71"/>
  <c r="E32" i="66"/>
  <c r="E31" i="66" s="1"/>
  <c r="E34" i="66"/>
  <c r="E37" i="66"/>
  <c r="E39" i="66"/>
  <c r="E44" i="66"/>
  <c r="E46" i="66"/>
  <c r="E47" i="66"/>
  <c r="M70" i="68"/>
  <c r="L70" i="68" s="1"/>
  <c r="E66" i="68"/>
  <c r="F66" i="68"/>
  <c r="F62" i="68"/>
  <c r="E62" i="68"/>
  <c r="E58" i="68"/>
  <c r="D58" i="68" s="1"/>
  <c r="F58" i="68"/>
  <c r="G69" i="70"/>
  <c r="F69" i="70"/>
  <c r="D69" i="70" s="1"/>
  <c r="D45" i="70"/>
  <c r="J55" i="71"/>
  <c r="K55" i="71"/>
  <c r="F62" i="66"/>
  <c r="D62" i="66" s="1"/>
  <c r="F59" i="66"/>
  <c r="I57" i="66"/>
  <c r="H57" i="66" s="1"/>
  <c r="I55" i="66"/>
  <c r="H55" i="66" s="1"/>
  <c r="I48" i="66"/>
  <c r="I47" i="66"/>
  <c r="I46" i="66"/>
  <c r="I45" i="66"/>
  <c r="I44" i="66"/>
  <c r="J43" i="66"/>
  <c r="J40" i="66"/>
  <c r="I39" i="66"/>
  <c r="J38" i="66"/>
  <c r="E36" i="66"/>
  <c r="F72" i="68"/>
  <c r="D72" i="68" s="1"/>
  <c r="D69" i="68"/>
  <c r="M64" i="68"/>
  <c r="L64" i="68" s="1"/>
  <c r="D63" i="68"/>
  <c r="M35" i="68"/>
  <c r="H33" i="68"/>
  <c r="H31" i="68" s="1"/>
  <c r="H42" i="68"/>
  <c r="H43" i="68"/>
  <c r="H44" i="68"/>
  <c r="H34" i="68"/>
  <c r="H47" i="68"/>
  <c r="H48" i="68"/>
  <c r="H49" i="68"/>
  <c r="D70" i="70"/>
  <c r="D44" i="70"/>
  <c r="H46" i="68"/>
  <c r="L43" i="68"/>
  <c r="F34" i="68"/>
  <c r="F39" i="68"/>
  <c r="F43" i="68"/>
  <c r="F47" i="68"/>
  <c r="J64" i="68"/>
  <c r="H64" i="68" s="1"/>
  <c r="I56" i="68"/>
  <c r="H56" i="68" s="1"/>
  <c r="F49" i="68"/>
  <c r="F48" i="68"/>
  <c r="F42" i="68"/>
  <c r="F37" i="68"/>
  <c r="F32" i="70"/>
  <c r="F33" i="70"/>
  <c r="F34" i="70"/>
  <c r="F35" i="70"/>
  <c r="F36" i="70"/>
  <c r="F37" i="70"/>
  <c r="F38" i="70"/>
  <c r="F39" i="70"/>
  <c r="F40" i="70"/>
  <c r="F41" i="70"/>
  <c r="F42" i="70"/>
  <c r="F43" i="70"/>
  <c r="F44" i="70"/>
  <c r="F45" i="70"/>
  <c r="F46" i="70"/>
  <c r="F47" i="70"/>
  <c r="F48" i="70"/>
  <c r="F49" i="70"/>
  <c r="F55" i="70"/>
  <c r="AH55" i="71"/>
  <c r="AC55" i="71"/>
  <c r="W55" i="71"/>
  <c r="R55" i="71"/>
  <c r="M55" i="71"/>
  <c r="F45" i="68"/>
  <c r="F44" i="68"/>
  <c r="F38" i="68"/>
  <c r="F32" i="68"/>
  <c r="F31" i="68" s="1"/>
  <c r="E65" i="68"/>
  <c r="D65" i="68" s="1"/>
  <c r="M63" i="68"/>
  <c r="L63" i="68" s="1"/>
  <c r="H38" i="68"/>
  <c r="N32" i="68"/>
  <c r="N31" i="68" s="1"/>
  <c r="N36" i="68"/>
  <c r="N41" i="68"/>
  <c r="N45" i="68"/>
  <c r="I32" i="68"/>
  <c r="I31" i="68" s="1"/>
  <c r="I36" i="68"/>
  <c r="I41" i="68"/>
  <c r="I45" i="68"/>
  <c r="I55" i="68"/>
  <c r="H55" i="68" s="1"/>
  <c r="D7" i="68"/>
  <c r="D38" i="68" s="1"/>
  <c r="V55" i="71"/>
  <c r="F55" i="68" l="1"/>
  <c r="D66" i="68"/>
  <c r="H63" i="68"/>
  <c r="M55" i="68"/>
  <c r="J31" i="66"/>
  <c r="D32" i="68"/>
  <c r="D35" i="68"/>
  <c r="D40" i="68"/>
  <c r="D47" i="68"/>
  <c r="E55" i="68"/>
  <c r="D55" i="68" s="1"/>
  <c r="D46" i="68"/>
  <c r="D43" i="68"/>
  <c r="D37" i="68"/>
  <c r="D49" i="68"/>
  <c r="D33" i="68"/>
  <c r="D48" i="68"/>
  <c r="N55" i="68"/>
  <c r="L46" i="68"/>
  <c r="H38" i="66"/>
  <c r="H40" i="66"/>
  <c r="H47" i="66"/>
  <c r="H34" i="66"/>
  <c r="H49" i="66"/>
  <c r="H37" i="66"/>
  <c r="H36" i="66"/>
  <c r="H39" i="66"/>
  <c r="H44" i="66"/>
  <c r="D65" i="70"/>
  <c r="D44" i="68"/>
  <c r="D39" i="68"/>
  <c r="D40" i="66"/>
  <c r="D37" i="66"/>
  <c r="D43" i="66"/>
  <c r="D45" i="66"/>
  <c r="D48" i="66"/>
  <c r="D46" i="66"/>
  <c r="F55" i="66"/>
  <c r="D55" i="66" s="1"/>
  <c r="D32" i="66"/>
  <c r="D33" i="66"/>
  <c r="D34" i="66"/>
  <c r="D36" i="66"/>
  <c r="D56" i="70"/>
  <c r="D73" i="70"/>
  <c r="M31" i="68"/>
  <c r="H32" i="66"/>
  <c r="H31" i="66" s="1"/>
  <c r="L37" i="68"/>
  <c r="L44" i="68"/>
  <c r="L36" i="68"/>
  <c r="L48" i="68"/>
  <c r="L33" i="68"/>
  <c r="L35" i="68"/>
  <c r="L32" i="68"/>
  <c r="L38" i="68"/>
  <c r="L45" i="68"/>
  <c r="L40" i="68"/>
  <c r="L39" i="68"/>
  <c r="D45" i="68"/>
  <c r="D41" i="68"/>
  <c r="F31" i="70"/>
  <c r="L47" i="68"/>
  <c r="D34" i="68"/>
  <c r="L56" i="68"/>
  <c r="D68" i="68"/>
  <c r="H33" i="66"/>
  <c r="L41" i="68"/>
  <c r="D36" i="68"/>
  <c r="D39" i="66"/>
  <c r="D42" i="68"/>
  <c r="H35" i="66"/>
  <c r="D31" i="68" l="1"/>
  <c r="D31" i="66"/>
  <c r="L31" i="68"/>
  <c r="L55" i="68"/>
  <c r="C34" i="1" l="1"/>
  <c r="C33" i="1"/>
  <c r="C32" i="1"/>
  <c r="C29" i="1" l="1"/>
  <c r="C28" i="1"/>
  <c r="C27" i="1"/>
  <c r="C26" i="1"/>
  <c r="C25" i="1"/>
  <c r="D59" i="61"/>
  <c r="E59" i="61"/>
  <c r="F59" i="61"/>
  <c r="G59" i="61"/>
  <c r="H59" i="61"/>
  <c r="I59" i="61"/>
  <c r="J59" i="61"/>
  <c r="D60" i="61"/>
  <c r="E60" i="61"/>
  <c r="F60" i="61"/>
  <c r="G60" i="61"/>
  <c r="H60" i="61"/>
  <c r="I60" i="61"/>
  <c r="J60" i="61"/>
  <c r="D61" i="61"/>
  <c r="E61" i="61"/>
  <c r="F61" i="61"/>
  <c r="G61" i="61"/>
  <c r="H61" i="61"/>
  <c r="I61" i="61"/>
  <c r="J61" i="61"/>
  <c r="D62" i="61"/>
  <c r="E62" i="61"/>
  <c r="F62" i="61"/>
  <c r="G62" i="61"/>
  <c r="H62" i="61"/>
  <c r="I62" i="61"/>
  <c r="J62" i="61"/>
  <c r="D63" i="61"/>
  <c r="E63" i="61"/>
  <c r="F63" i="61"/>
  <c r="G63" i="61"/>
  <c r="H63" i="61"/>
  <c r="I63" i="61"/>
  <c r="J63" i="61"/>
  <c r="D64" i="61"/>
  <c r="E64" i="61"/>
  <c r="F64" i="61"/>
  <c r="G64" i="61"/>
  <c r="H64" i="61"/>
  <c r="I64" i="61"/>
  <c r="J64" i="61"/>
  <c r="D65" i="61"/>
  <c r="E65" i="61"/>
  <c r="F65" i="61"/>
  <c r="G65" i="61"/>
  <c r="H65" i="61"/>
  <c r="I65" i="61"/>
  <c r="J65" i="61"/>
  <c r="D66" i="61"/>
  <c r="E66" i="61"/>
  <c r="F66" i="61"/>
  <c r="G66" i="61"/>
  <c r="H66" i="61"/>
  <c r="I66" i="61"/>
  <c r="J66" i="61"/>
  <c r="D67" i="61"/>
  <c r="E67" i="61"/>
  <c r="F67" i="61"/>
  <c r="G67" i="61"/>
  <c r="H67" i="61"/>
  <c r="I67" i="61"/>
  <c r="J67" i="61"/>
  <c r="D69" i="61"/>
  <c r="E69" i="61"/>
  <c r="F69" i="61"/>
  <c r="G69" i="61"/>
  <c r="H69" i="61"/>
  <c r="I69" i="61"/>
  <c r="J69" i="61"/>
  <c r="D70" i="61"/>
  <c r="F70" i="61"/>
  <c r="G70" i="61"/>
  <c r="H70" i="61"/>
  <c r="D71" i="61"/>
  <c r="E71" i="61"/>
  <c r="F71" i="61"/>
  <c r="G71" i="61"/>
  <c r="H71" i="61"/>
  <c r="I71" i="61"/>
  <c r="J71" i="61"/>
  <c r="D72" i="61"/>
  <c r="E72" i="61"/>
  <c r="F72" i="61"/>
  <c r="G72" i="61"/>
  <c r="H72" i="61"/>
  <c r="I72" i="61"/>
  <c r="J72" i="61"/>
  <c r="D73" i="61"/>
  <c r="E73" i="61"/>
  <c r="F73" i="61"/>
  <c r="G73" i="61"/>
  <c r="H73" i="61"/>
  <c r="I73" i="61"/>
  <c r="J73" i="61"/>
  <c r="D74" i="61"/>
  <c r="E74" i="61"/>
  <c r="F74" i="61"/>
  <c r="G74" i="61"/>
  <c r="H74" i="61"/>
  <c r="I74" i="61"/>
  <c r="J74" i="61"/>
  <c r="D75" i="61"/>
  <c r="E75" i="61"/>
  <c r="F75" i="61"/>
  <c r="G75" i="61"/>
  <c r="H75" i="61"/>
  <c r="I75" i="61"/>
  <c r="J75" i="61"/>
  <c r="D76" i="61"/>
  <c r="E76" i="61"/>
  <c r="F76" i="61"/>
  <c r="G76" i="61"/>
  <c r="H76" i="61"/>
  <c r="I76" i="61"/>
  <c r="J76" i="61"/>
  <c r="D77" i="61"/>
  <c r="E77" i="61"/>
  <c r="F77" i="61"/>
  <c r="G77" i="61"/>
  <c r="H77" i="61"/>
  <c r="I77" i="61"/>
  <c r="J77" i="61"/>
  <c r="D84" i="61"/>
  <c r="E84" i="61"/>
  <c r="F84" i="61"/>
  <c r="G84" i="61"/>
  <c r="H84" i="61"/>
  <c r="I84" i="61"/>
  <c r="J84" i="61"/>
  <c r="D85" i="61"/>
  <c r="E85" i="61"/>
  <c r="F85" i="61"/>
  <c r="G85" i="61"/>
  <c r="H85" i="61"/>
  <c r="D86" i="61"/>
  <c r="E86" i="61"/>
  <c r="F86" i="61"/>
  <c r="G86" i="61"/>
  <c r="H86" i="61"/>
  <c r="I86" i="61"/>
  <c r="J86" i="61"/>
  <c r="D87" i="61"/>
  <c r="F87" i="61"/>
  <c r="G87" i="61"/>
  <c r="H87" i="61"/>
  <c r="D88" i="61"/>
  <c r="F88" i="61"/>
  <c r="G88" i="61"/>
  <c r="H88" i="61"/>
  <c r="D89" i="61"/>
  <c r="D90" i="61"/>
  <c r="D91" i="61"/>
  <c r="E91" i="61"/>
  <c r="F91" i="61"/>
  <c r="G91" i="61"/>
  <c r="H91" i="61"/>
  <c r="I91" i="61"/>
  <c r="D92" i="61"/>
  <c r="H92" i="61"/>
  <c r="D93" i="61"/>
  <c r="F93" i="61"/>
  <c r="G93" i="61"/>
  <c r="H93" i="61"/>
  <c r="D94" i="61"/>
  <c r="F94" i="61"/>
  <c r="G94" i="61"/>
  <c r="H94" i="61"/>
  <c r="D95" i="61"/>
  <c r="E95" i="61"/>
  <c r="F95" i="61"/>
  <c r="G95" i="61"/>
  <c r="H95" i="61"/>
  <c r="D96" i="61"/>
  <c r="E96" i="61"/>
  <c r="F96" i="61"/>
  <c r="G96" i="61"/>
  <c r="H96" i="61"/>
  <c r="I96" i="61"/>
  <c r="J96" i="61"/>
  <c r="D97" i="61"/>
  <c r="E97" i="61"/>
  <c r="F97" i="61"/>
  <c r="G97" i="61"/>
  <c r="H97" i="61"/>
  <c r="I97" i="61"/>
  <c r="J97" i="61"/>
  <c r="D98" i="61"/>
  <c r="E98" i="61"/>
  <c r="F98" i="61"/>
  <c r="G98" i="61"/>
  <c r="H98" i="61"/>
  <c r="I98" i="61"/>
  <c r="D99" i="61"/>
  <c r="E99" i="61"/>
  <c r="F99" i="61"/>
  <c r="G99" i="61"/>
  <c r="H99" i="61"/>
  <c r="I99" i="61"/>
  <c r="J99" i="61"/>
  <c r="D100" i="61"/>
  <c r="E100" i="61"/>
  <c r="F100" i="61"/>
  <c r="G100" i="61"/>
  <c r="H100" i="61"/>
  <c r="I100" i="61"/>
  <c r="J100" i="61"/>
  <c r="D101" i="61"/>
  <c r="E101" i="61"/>
  <c r="F101" i="61"/>
  <c r="G101" i="61"/>
  <c r="H101" i="61"/>
  <c r="J101" i="61"/>
  <c r="D102" i="61"/>
  <c r="D103" i="61"/>
  <c r="F103" i="61"/>
  <c r="G103" i="61"/>
  <c r="H103" i="61"/>
  <c r="E109" i="61"/>
  <c r="F109" i="61"/>
  <c r="G109" i="61"/>
  <c r="H109" i="61"/>
  <c r="I109" i="61"/>
  <c r="J109" i="61"/>
  <c r="E110" i="61"/>
  <c r="F110" i="61"/>
  <c r="G110" i="61"/>
  <c r="H110" i="61"/>
  <c r="I110" i="61"/>
  <c r="J110" i="61"/>
  <c r="E111" i="61"/>
  <c r="F111" i="61"/>
  <c r="G111" i="61"/>
  <c r="H111" i="61"/>
  <c r="I111" i="61"/>
  <c r="J111" i="61"/>
  <c r="E112" i="61"/>
  <c r="F112" i="61"/>
  <c r="G112" i="61"/>
  <c r="H112" i="61"/>
  <c r="I112" i="61"/>
  <c r="J112" i="61"/>
  <c r="E113" i="61"/>
  <c r="F113" i="61"/>
  <c r="G113" i="61"/>
  <c r="H113" i="61"/>
  <c r="I113" i="61"/>
  <c r="J113" i="61"/>
  <c r="E114" i="61"/>
  <c r="F114" i="61"/>
  <c r="G114" i="61"/>
  <c r="H114" i="61"/>
  <c r="I114" i="61"/>
  <c r="J114" i="61"/>
  <c r="E115" i="61"/>
  <c r="F115" i="61"/>
  <c r="G115" i="61"/>
  <c r="H115" i="61"/>
  <c r="I115" i="61"/>
  <c r="J115" i="61"/>
  <c r="E116" i="61"/>
  <c r="F116" i="61"/>
  <c r="G116" i="61"/>
  <c r="H116" i="61"/>
  <c r="I116" i="61"/>
  <c r="J116" i="61"/>
  <c r="E117" i="61"/>
  <c r="F117" i="61"/>
  <c r="G117" i="61"/>
  <c r="H117" i="61"/>
  <c r="I117" i="61"/>
  <c r="J117" i="61"/>
  <c r="E118" i="61"/>
  <c r="F118" i="61"/>
  <c r="G118" i="61"/>
  <c r="H118" i="61"/>
  <c r="I118" i="61"/>
  <c r="J118" i="61"/>
  <c r="E120" i="61"/>
  <c r="F120" i="61"/>
  <c r="G120" i="61"/>
  <c r="H120" i="61"/>
  <c r="I120" i="61"/>
  <c r="J120" i="61"/>
  <c r="F121" i="61"/>
  <c r="G121" i="61"/>
  <c r="H121" i="61"/>
  <c r="E122" i="61"/>
  <c r="F122" i="61"/>
  <c r="G122" i="61"/>
  <c r="H122" i="61"/>
  <c r="I122" i="61"/>
  <c r="J122" i="61"/>
  <c r="E123" i="61"/>
  <c r="F123" i="61"/>
  <c r="G123" i="61"/>
  <c r="H123" i="61"/>
  <c r="I123" i="61"/>
  <c r="J123" i="61"/>
  <c r="E124" i="61"/>
  <c r="F124" i="61"/>
  <c r="G124" i="61"/>
  <c r="H124" i="61"/>
  <c r="I124" i="61"/>
  <c r="J124" i="61"/>
  <c r="E125" i="61"/>
  <c r="F125" i="61"/>
  <c r="G125" i="61"/>
  <c r="H125" i="61"/>
  <c r="I125" i="61"/>
  <c r="J125" i="61"/>
  <c r="E126" i="61"/>
  <c r="F126" i="61"/>
  <c r="G126" i="61"/>
  <c r="H126" i="61"/>
  <c r="I126" i="61"/>
  <c r="J126" i="61"/>
  <c r="E127" i="61"/>
  <c r="F127" i="61"/>
  <c r="G127" i="61"/>
  <c r="H127" i="61"/>
  <c r="I127" i="61"/>
  <c r="J127" i="61"/>
  <c r="E128" i="61"/>
  <c r="F128" i="61"/>
  <c r="G128" i="61"/>
  <c r="H128" i="61"/>
  <c r="I128" i="61"/>
  <c r="J128" i="61"/>
  <c r="E134" i="61"/>
  <c r="F134" i="61"/>
  <c r="G134" i="61"/>
  <c r="H134" i="61"/>
  <c r="I134" i="61"/>
  <c r="J134" i="61"/>
  <c r="E135" i="61"/>
  <c r="F135" i="61"/>
  <c r="G135" i="61"/>
  <c r="H135" i="61"/>
  <c r="I135" i="61"/>
  <c r="J135" i="61"/>
  <c r="E136" i="61"/>
  <c r="F136" i="61"/>
  <c r="G136" i="61"/>
  <c r="H136" i="61"/>
  <c r="E137" i="61"/>
  <c r="F137" i="61"/>
  <c r="G137" i="61"/>
  <c r="H137" i="61"/>
  <c r="I137" i="61"/>
  <c r="J137" i="61"/>
  <c r="F138" i="61"/>
  <c r="G138" i="61"/>
  <c r="H138" i="61"/>
  <c r="F139" i="61"/>
  <c r="G139" i="61"/>
  <c r="H139" i="61"/>
  <c r="E142" i="61"/>
  <c r="F142" i="61"/>
  <c r="G142" i="61"/>
  <c r="H142" i="61"/>
  <c r="I142" i="61"/>
  <c r="H143" i="61"/>
  <c r="F144" i="61"/>
  <c r="G144" i="61"/>
  <c r="H144" i="61"/>
  <c r="F145" i="61"/>
  <c r="G145" i="61"/>
  <c r="H145" i="61"/>
  <c r="E146" i="61"/>
  <c r="F146" i="61"/>
  <c r="G146" i="61"/>
  <c r="H146" i="61"/>
  <c r="E147" i="61"/>
  <c r="F147" i="61"/>
  <c r="G147" i="61"/>
  <c r="H147" i="61"/>
  <c r="I147" i="61"/>
  <c r="J147" i="61"/>
  <c r="E148" i="61"/>
  <c r="F148" i="61"/>
  <c r="G148" i="61"/>
  <c r="H148" i="61"/>
  <c r="I148" i="61"/>
  <c r="J148" i="61"/>
  <c r="E149" i="61"/>
  <c r="F149" i="61"/>
  <c r="G149" i="61"/>
  <c r="H149" i="61"/>
  <c r="I149" i="61"/>
  <c r="E150" i="61"/>
  <c r="F150" i="61"/>
  <c r="G150" i="61"/>
  <c r="H150" i="61"/>
  <c r="I150" i="61"/>
  <c r="J150" i="61"/>
  <c r="E151" i="61"/>
  <c r="F151" i="61"/>
  <c r="G151" i="61"/>
  <c r="H151" i="61"/>
  <c r="I151" i="61"/>
  <c r="J151" i="61"/>
  <c r="E152" i="61"/>
  <c r="F152" i="61"/>
  <c r="G152" i="61"/>
  <c r="H152" i="61"/>
  <c r="J152" i="61"/>
  <c r="F154" i="61"/>
  <c r="G154" i="61"/>
  <c r="H154" i="61"/>
  <c r="E160" i="61"/>
  <c r="D160" i="61" s="1"/>
  <c r="F160" i="61"/>
  <c r="G160" i="61"/>
  <c r="H160" i="61"/>
  <c r="I160" i="61"/>
  <c r="J160" i="61"/>
  <c r="D161" i="61"/>
  <c r="D162" i="61"/>
  <c r="D163" i="61"/>
  <c r="D164" i="61"/>
  <c r="D165" i="61"/>
  <c r="D166" i="61"/>
  <c r="D167" i="61"/>
  <c r="D168" i="61"/>
  <c r="D169" i="61"/>
  <c r="D170" i="61"/>
  <c r="D171" i="61"/>
  <c r="D172" i="61"/>
  <c r="D173" i="61"/>
  <c r="D174" i="61"/>
  <c r="D175" i="61"/>
  <c r="D176" i="61"/>
  <c r="D177" i="61"/>
  <c r="D178" i="61"/>
  <c r="D179" i="61"/>
  <c r="E185" i="61"/>
  <c r="F185" i="61"/>
  <c r="G185" i="61"/>
  <c r="D185" i="61" s="1"/>
  <c r="H185" i="61"/>
  <c r="I185" i="61"/>
  <c r="J185" i="61"/>
  <c r="D186" i="61"/>
  <c r="D187" i="61"/>
  <c r="D188" i="61"/>
  <c r="D189" i="61"/>
  <c r="D190" i="61"/>
  <c r="D191" i="61"/>
  <c r="D192" i="61"/>
  <c r="D193" i="61"/>
  <c r="D194" i="61"/>
  <c r="D195" i="61"/>
  <c r="D196" i="61"/>
  <c r="D197" i="61"/>
  <c r="D198" i="61"/>
  <c r="D199" i="61"/>
  <c r="D200" i="61"/>
  <c r="D201" i="61"/>
  <c r="D202" i="61"/>
  <c r="D203" i="61"/>
  <c r="D204" i="61"/>
  <c r="D205" i="61"/>
  <c r="D60" i="60"/>
  <c r="E60" i="60"/>
  <c r="F60" i="60"/>
  <c r="G60" i="60"/>
  <c r="H60" i="60"/>
  <c r="D61" i="60"/>
  <c r="E61" i="60"/>
  <c r="F61" i="60"/>
  <c r="G61" i="60"/>
  <c r="H61" i="60"/>
  <c r="D62" i="60"/>
  <c r="E62" i="60"/>
  <c r="F62" i="60"/>
  <c r="G62" i="60"/>
  <c r="H62" i="60"/>
  <c r="D63" i="60"/>
  <c r="E63" i="60"/>
  <c r="F63" i="60"/>
  <c r="G63" i="60"/>
  <c r="H63" i="60"/>
  <c r="D64" i="60"/>
  <c r="E64" i="60"/>
  <c r="F64" i="60"/>
  <c r="G64" i="60"/>
  <c r="H64" i="60"/>
  <c r="D65" i="60"/>
  <c r="E65" i="60"/>
  <c r="F65" i="60"/>
  <c r="G65" i="60"/>
  <c r="H65" i="60"/>
  <c r="D66" i="60"/>
  <c r="E66" i="60"/>
  <c r="F66" i="60"/>
  <c r="G66" i="60"/>
  <c r="H66" i="60"/>
  <c r="D67" i="60"/>
  <c r="E67" i="60"/>
  <c r="F67" i="60"/>
  <c r="G67" i="60"/>
  <c r="H67" i="60"/>
  <c r="D68" i="60"/>
  <c r="E68" i="60"/>
  <c r="F68" i="60"/>
  <c r="G68" i="60"/>
  <c r="H68" i="60"/>
  <c r="D70" i="60"/>
  <c r="E70" i="60"/>
  <c r="F70" i="60"/>
  <c r="G70" i="60"/>
  <c r="H70" i="60"/>
  <c r="D71" i="60"/>
  <c r="F71" i="60"/>
  <c r="G71" i="60"/>
  <c r="H71" i="60"/>
  <c r="D72" i="60"/>
  <c r="E72" i="60"/>
  <c r="F72" i="60"/>
  <c r="G72" i="60"/>
  <c r="H72" i="60"/>
  <c r="D73" i="60"/>
  <c r="E73" i="60"/>
  <c r="F73" i="60"/>
  <c r="G73" i="60"/>
  <c r="H73" i="60"/>
  <c r="D74" i="60"/>
  <c r="E74" i="60"/>
  <c r="F74" i="60"/>
  <c r="G74" i="60"/>
  <c r="H74" i="60"/>
  <c r="D75" i="60"/>
  <c r="E75" i="60"/>
  <c r="F75" i="60"/>
  <c r="G75" i="60"/>
  <c r="H75" i="60"/>
  <c r="D76" i="60"/>
  <c r="E76" i="60"/>
  <c r="F76" i="60"/>
  <c r="G76" i="60"/>
  <c r="H76" i="60"/>
  <c r="D77" i="60"/>
  <c r="E77" i="60"/>
  <c r="F77" i="60"/>
  <c r="G77" i="60"/>
  <c r="H77" i="60"/>
  <c r="D78" i="60"/>
  <c r="E78" i="60"/>
  <c r="F78" i="60"/>
  <c r="G78" i="60"/>
  <c r="H78" i="60"/>
  <c r="D85" i="60"/>
  <c r="E85" i="60"/>
  <c r="F85" i="60"/>
  <c r="G85" i="60"/>
  <c r="H85" i="60"/>
  <c r="D86" i="60"/>
  <c r="E86" i="60"/>
  <c r="F86" i="60"/>
  <c r="G86" i="60"/>
  <c r="H86" i="60"/>
  <c r="D87" i="60"/>
  <c r="E87" i="60"/>
  <c r="F87" i="60"/>
  <c r="G87" i="60"/>
  <c r="H87" i="60"/>
  <c r="D88" i="60"/>
  <c r="F88" i="60"/>
  <c r="G88" i="60"/>
  <c r="D89" i="60"/>
  <c r="F89" i="60"/>
  <c r="G89" i="60"/>
  <c r="D90" i="60"/>
  <c r="G90" i="60"/>
  <c r="D91" i="60"/>
  <c r="G91" i="60"/>
  <c r="D92" i="60"/>
  <c r="E92" i="60"/>
  <c r="F92" i="60"/>
  <c r="G92" i="60"/>
  <c r="H92" i="60"/>
  <c r="D93" i="60"/>
  <c r="D94" i="60"/>
  <c r="F94" i="60"/>
  <c r="G94" i="60"/>
  <c r="H94" i="60"/>
  <c r="D95" i="60"/>
  <c r="F95" i="60"/>
  <c r="G95" i="60"/>
  <c r="D96" i="60"/>
  <c r="E96" i="60"/>
  <c r="F96" i="60"/>
  <c r="G96" i="60"/>
  <c r="H96" i="60"/>
  <c r="D97" i="60"/>
  <c r="E97" i="60"/>
  <c r="F97" i="60"/>
  <c r="G97" i="60"/>
  <c r="H97" i="60"/>
  <c r="D98" i="60"/>
  <c r="E98" i="60"/>
  <c r="F98" i="60"/>
  <c r="G98" i="60"/>
  <c r="H98" i="60"/>
  <c r="D99" i="60"/>
  <c r="E99" i="60"/>
  <c r="F99" i="60"/>
  <c r="G99" i="60"/>
  <c r="D100" i="60"/>
  <c r="E100" i="60"/>
  <c r="F100" i="60"/>
  <c r="G100" i="60"/>
  <c r="H100" i="60"/>
  <c r="D101" i="60"/>
  <c r="E101" i="60"/>
  <c r="F101" i="60"/>
  <c r="G101" i="60"/>
  <c r="H101" i="60"/>
  <c r="D102" i="60"/>
  <c r="F102" i="60"/>
  <c r="G102" i="60"/>
  <c r="D103" i="60"/>
  <c r="F103" i="60"/>
  <c r="D104" i="60"/>
  <c r="F104" i="60"/>
  <c r="G104" i="60"/>
  <c r="E110" i="60"/>
  <c r="F110" i="60"/>
  <c r="G110" i="60"/>
  <c r="H110" i="60"/>
  <c r="E111" i="60"/>
  <c r="F111" i="60"/>
  <c r="G111" i="60"/>
  <c r="H111" i="60"/>
  <c r="E112" i="60"/>
  <c r="F112" i="60"/>
  <c r="G112" i="60"/>
  <c r="H112" i="60"/>
  <c r="E113" i="60"/>
  <c r="F113" i="60"/>
  <c r="G113" i="60"/>
  <c r="H113" i="60"/>
  <c r="E114" i="60"/>
  <c r="F114" i="60"/>
  <c r="G114" i="60"/>
  <c r="H114" i="60"/>
  <c r="E115" i="60"/>
  <c r="F115" i="60"/>
  <c r="G115" i="60"/>
  <c r="H115" i="60"/>
  <c r="E116" i="60"/>
  <c r="F116" i="60"/>
  <c r="G116" i="60"/>
  <c r="H116" i="60"/>
  <c r="E117" i="60"/>
  <c r="F117" i="60"/>
  <c r="G117" i="60"/>
  <c r="H117" i="60"/>
  <c r="E118" i="60"/>
  <c r="F118" i="60"/>
  <c r="G118" i="60"/>
  <c r="H118" i="60"/>
  <c r="E119" i="60"/>
  <c r="F119" i="60"/>
  <c r="G119" i="60"/>
  <c r="H119" i="60"/>
  <c r="E121" i="60"/>
  <c r="F121" i="60"/>
  <c r="G121" i="60"/>
  <c r="H121" i="60"/>
  <c r="F122" i="60"/>
  <c r="G122" i="60"/>
  <c r="H122" i="60"/>
  <c r="E123" i="60"/>
  <c r="F123" i="60"/>
  <c r="G123" i="60"/>
  <c r="H123" i="60"/>
  <c r="E124" i="60"/>
  <c r="F124" i="60"/>
  <c r="G124" i="60"/>
  <c r="H124" i="60"/>
  <c r="E125" i="60"/>
  <c r="F125" i="60"/>
  <c r="G125" i="60"/>
  <c r="H125" i="60"/>
  <c r="E126" i="60"/>
  <c r="F126" i="60"/>
  <c r="G126" i="60"/>
  <c r="H126" i="60"/>
  <c r="E127" i="60"/>
  <c r="F127" i="60"/>
  <c r="G127" i="60"/>
  <c r="H127" i="60"/>
  <c r="E128" i="60"/>
  <c r="F128" i="60"/>
  <c r="G128" i="60"/>
  <c r="H128" i="60"/>
  <c r="E129" i="60"/>
  <c r="F129" i="60"/>
  <c r="G129" i="60"/>
  <c r="H129" i="60"/>
  <c r="E135" i="60"/>
  <c r="F135" i="60"/>
  <c r="G135" i="60"/>
  <c r="H135" i="60"/>
  <c r="E136" i="60"/>
  <c r="F136" i="60"/>
  <c r="G136" i="60"/>
  <c r="H136" i="60"/>
  <c r="E137" i="60"/>
  <c r="F137" i="60"/>
  <c r="G137" i="60"/>
  <c r="H137" i="60"/>
  <c r="E138" i="60"/>
  <c r="F138" i="60"/>
  <c r="G138" i="60"/>
  <c r="H138" i="60"/>
  <c r="F139" i="60"/>
  <c r="G139" i="60"/>
  <c r="F140" i="60"/>
  <c r="G140" i="60"/>
  <c r="G141" i="60"/>
  <c r="G142" i="60"/>
  <c r="E143" i="60"/>
  <c r="F143" i="60"/>
  <c r="G143" i="60"/>
  <c r="H143" i="60"/>
  <c r="F145" i="60"/>
  <c r="G145" i="60"/>
  <c r="H145" i="60"/>
  <c r="F146" i="60"/>
  <c r="G146" i="60"/>
  <c r="E147" i="60"/>
  <c r="F147" i="60"/>
  <c r="G147" i="60"/>
  <c r="H147" i="60"/>
  <c r="E148" i="60"/>
  <c r="F148" i="60"/>
  <c r="G148" i="60"/>
  <c r="H148" i="60"/>
  <c r="E149" i="60"/>
  <c r="F149" i="60"/>
  <c r="G149" i="60"/>
  <c r="H149" i="60"/>
  <c r="E150" i="60"/>
  <c r="F150" i="60"/>
  <c r="G150" i="60"/>
  <c r="E151" i="60"/>
  <c r="F151" i="60"/>
  <c r="G151" i="60"/>
  <c r="H151" i="60"/>
  <c r="E152" i="60"/>
  <c r="F152" i="60"/>
  <c r="G152" i="60"/>
  <c r="H152" i="60"/>
  <c r="F153" i="60"/>
  <c r="G153" i="60"/>
  <c r="F154" i="60"/>
  <c r="F155" i="60"/>
  <c r="G155" i="60"/>
  <c r="E161" i="60"/>
  <c r="D161" i="60" s="1"/>
  <c r="F161" i="60"/>
  <c r="G161" i="60"/>
  <c r="H161" i="60"/>
  <c r="D162" i="60"/>
  <c r="D163" i="60"/>
  <c r="D164" i="60"/>
  <c r="D165" i="60"/>
  <c r="D166" i="60"/>
  <c r="D167" i="60"/>
  <c r="D168" i="60"/>
  <c r="D169" i="60"/>
  <c r="D170" i="60"/>
  <c r="D171" i="60"/>
  <c r="D172" i="60"/>
  <c r="D173" i="60"/>
  <c r="D174" i="60"/>
  <c r="D175" i="60"/>
  <c r="D176" i="60"/>
  <c r="D177" i="60"/>
  <c r="D178" i="60"/>
  <c r="D179" i="60"/>
  <c r="D180" i="60"/>
  <c r="E186" i="60"/>
  <c r="D186" i="60" s="1"/>
  <c r="F186" i="60"/>
  <c r="G186" i="60"/>
  <c r="H186" i="60"/>
  <c r="D187" i="60"/>
  <c r="D188" i="60"/>
  <c r="D189" i="60"/>
  <c r="D190" i="60"/>
  <c r="D191" i="60"/>
  <c r="D192" i="60"/>
  <c r="D193" i="60"/>
  <c r="D194" i="60"/>
  <c r="D195" i="60"/>
  <c r="D196" i="60"/>
  <c r="D197" i="60"/>
  <c r="D198" i="60"/>
  <c r="D199" i="60"/>
  <c r="D200" i="60"/>
  <c r="D201" i="60"/>
  <c r="D202" i="60"/>
  <c r="D203" i="60"/>
  <c r="D204" i="60"/>
  <c r="D205" i="60"/>
  <c r="D206" i="60"/>
  <c r="D59" i="59"/>
  <c r="E59" i="59"/>
  <c r="F59" i="59"/>
  <c r="G59" i="59"/>
  <c r="H59" i="59"/>
  <c r="D60" i="59"/>
  <c r="E60" i="59"/>
  <c r="F60" i="59"/>
  <c r="G60" i="59"/>
  <c r="H60" i="59"/>
  <c r="D61" i="59"/>
  <c r="F61" i="59"/>
  <c r="G61" i="59"/>
  <c r="H61" i="59"/>
  <c r="D62" i="59"/>
  <c r="E62" i="59"/>
  <c r="F62" i="59"/>
  <c r="G62" i="59"/>
  <c r="H62" i="59"/>
  <c r="D63" i="59"/>
  <c r="E63" i="59"/>
  <c r="F63" i="59"/>
  <c r="G63" i="59"/>
  <c r="H63" i="59"/>
  <c r="D64" i="59"/>
  <c r="E64" i="59"/>
  <c r="F64" i="59"/>
  <c r="G64" i="59"/>
  <c r="H64" i="59"/>
  <c r="D65" i="59"/>
  <c r="E65" i="59"/>
  <c r="F65" i="59"/>
  <c r="G65" i="59"/>
  <c r="H65" i="59"/>
  <c r="D66" i="59"/>
  <c r="E66" i="59"/>
  <c r="F66" i="59"/>
  <c r="G66" i="59"/>
  <c r="H66" i="59"/>
  <c r="D67" i="59"/>
  <c r="E67" i="59"/>
  <c r="F67" i="59"/>
  <c r="G67" i="59"/>
  <c r="H67" i="59"/>
  <c r="D69" i="59"/>
  <c r="E69" i="59"/>
  <c r="F69" i="59"/>
  <c r="G69" i="59"/>
  <c r="H69" i="59"/>
  <c r="D70" i="59"/>
  <c r="F70" i="59"/>
  <c r="G70" i="59"/>
  <c r="H70" i="59"/>
  <c r="D71" i="59"/>
  <c r="E71" i="59"/>
  <c r="F71" i="59"/>
  <c r="G71" i="59"/>
  <c r="H71" i="59"/>
  <c r="D72" i="59"/>
  <c r="E72" i="59"/>
  <c r="F72" i="59"/>
  <c r="G72" i="59"/>
  <c r="H72" i="59"/>
  <c r="D73" i="59"/>
  <c r="E73" i="59"/>
  <c r="F73" i="59"/>
  <c r="G73" i="59"/>
  <c r="H73" i="59"/>
  <c r="D74" i="59"/>
  <c r="E74" i="59"/>
  <c r="F74" i="59"/>
  <c r="G74" i="59"/>
  <c r="H74" i="59"/>
  <c r="D75" i="59"/>
  <c r="E75" i="59"/>
  <c r="F75" i="59"/>
  <c r="G75" i="59"/>
  <c r="H75" i="59"/>
  <c r="D76" i="59"/>
  <c r="E76" i="59"/>
  <c r="F76" i="59"/>
  <c r="G76" i="59"/>
  <c r="H76" i="59"/>
  <c r="D77" i="59"/>
  <c r="E77" i="59"/>
  <c r="F77" i="59"/>
  <c r="G77" i="59"/>
  <c r="H77" i="59"/>
  <c r="D84" i="59"/>
  <c r="E84" i="59"/>
  <c r="F84" i="59"/>
  <c r="G84" i="59"/>
  <c r="H84" i="59"/>
  <c r="D85" i="59"/>
  <c r="F85" i="59"/>
  <c r="G85" i="59"/>
  <c r="H85" i="59"/>
  <c r="D86" i="59"/>
  <c r="E86" i="59"/>
  <c r="F86" i="59"/>
  <c r="G86" i="59"/>
  <c r="H86" i="59"/>
  <c r="D87" i="59"/>
  <c r="F87" i="59"/>
  <c r="G87" i="59"/>
  <c r="H87" i="59"/>
  <c r="D88" i="59"/>
  <c r="F88" i="59"/>
  <c r="G88" i="59"/>
  <c r="H88" i="59"/>
  <c r="D89" i="59"/>
  <c r="G89" i="59"/>
  <c r="H89" i="59"/>
  <c r="D90" i="59"/>
  <c r="D91" i="59"/>
  <c r="E91" i="59"/>
  <c r="F91" i="59"/>
  <c r="G91" i="59"/>
  <c r="H91" i="59"/>
  <c r="D92" i="59"/>
  <c r="G92" i="59"/>
  <c r="H92" i="59"/>
  <c r="D93" i="59"/>
  <c r="G93" i="59"/>
  <c r="H93" i="59"/>
  <c r="D94" i="59"/>
  <c r="F94" i="59"/>
  <c r="G94" i="59"/>
  <c r="H94" i="59"/>
  <c r="D95" i="59"/>
  <c r="F95" i="59"/>
  <c r="G95" i="59"/>
  <c r="H95" i="59"/>
  <c r="D96" i="59"/>
  <c r="E96" i="59"/>
  <c r="F96" i="59"/>
  <c r="G96" i="59"/>
  <c r="H96" i="59"/>
  <c r="D97" i="59"/>
  <c r="E97" i="59"/>
  <c r="F97" i="59"/>
  <c r="G97" i="59"/>
  <c r="H97" i="59"/>
  <c r="D98" i="59"/>
  <c r="F98" i="59"/>
  <c r="G98" i="59"/>
  <c r="H98" i="59"/>
  <c r="D99" i="59"/>
  <c r="E99" i="59"/>
  <c r="F99" i="59"/>
  <c r="G99" i="59"/>
  <c r="H99" i="59"/>
  <c r="D100" i="59"/>
  <c r="E100" i="59"/>
  <c r="F100" i="59"/>
  <c r="G100" i="59"/>
  <c r="H100" i="59"/>
  <c r="D101" i="59"/>
  <c r="F101" i="59"/>
  <c r="G101" i="59"/>
  <c r="H101" i="59"/>
  <c r="D102" i="59"/>
  <c r="D103" i="59"/>
  <c r="G103" i="59"/>
  <c r="H103" i="59"/>
  <c r="E109" i="59"/>
  <c r="F109" i="59"/>
  <c r="G109" i="59"/>
  <c r="H109" i="59"/>
  <c r="E110" i="59"/>
  <c r="F110" i="59"/>
  <c r="G110" i="59"/>
  <c r="H110" i="59"/>
  <c r="E111" i="59"/>
  <c r="F111" i="59"/>
  <c r="G111" i="59"/>
  <c r="H111" i="59"/>
  <c r="F112" i="59"/>
  <c r="G112" i="59"/>
  <c r="H112" i="59"/>
  <c r="E113" i="59"/>
  <c r="F113" i="59"/>
  <c r="G113" i="59"/>
  <c r="H113" i="59"/>
  <c r="E114" i="59"/>
  <c r="F114" i="59"/>
  <c r="G114" i="59"/>
  <c r="H114" i="59"/>
  <c r="E115" i="59"/>
  <c r="F115" i="59"/>
  <c r="G115" i="59"/>
  <c r="H115" i="59"/>
  <c r="E116" i="59"/>
  <c r="F116" i="59"/>
  <c r="G116" i="59"/>
  <c r="H116" i="59"/>
  <c r="E117" i="59"/>
  <c r="F117" i="59"/>
  <c r="G117" i="59"/>
  <c r="H117" i="59"/>
  <c r="E118" i="59"/>
  <c r="F118" i="59"/>
  <c r="G118" i="59"/>
  <c r="H118" i="59"/>
  <c r="E120" i="59"/>
  <c r="F120" i="59"/>
  <c r="G120" i="59"/>
  <c r="H120" i="59"/>
  <c r="F121" i="59"/>
  <c r="G121" i="59"/>
  <c r="H121" i="59"/>
  <c r="E122" i="59"/>
  <c r="F122" i="59"/>
  <c r="G122" i="59"/>
  <c r="H122" i="59"/>
  <c r="E123" i="59"/>
  <c r="F123" i="59"/>
  <c r="G123" i="59"/>
  <c r="H123" i="59"/>
  <c r="E124" i="59"/>
  <c r="F124" i="59"/>
  <c r="G124" i="59"/>
  <c r="H124" i="59"/>
  <c r="E125" i="59"/>
  <c r="F125" i="59"/>
  <c r="G125" i="59"/>
  <c r="H125" i="59"/>
  <c r="E126" i="59"/>
  <c r="F126" i="59"/>
  <c r="G126" i="59"/>
  <c r="H126" i="59"/>
  <c r="E127" i="59"/>
  <c r="F127" i="59"/>
  <c r="G127" i="59"/>
  <c r="H127" i="59"/>
  <c r="E128" i="59"/>
  <c r="F128" i="59"/>
  <c r="G128" i="59"/>
  <c r="H128" i="59"/>
  <c r="E134" i="59"/>
  <c r="F134" i="59"/>
  <c r="G134" i="59"/>
  <c r="H134" i="59"/>
  <c r="E135" i="59"/>
  <c r="F135" i="59"/>
  <c r="G135" i="59"/>
  <c r="H135" i="59"/>
  <c r="F136" i="59"/>
  <c r="G136" i="59"/>
  <c r="H136" i="59"/>
  <c r="E137" i="59"/>
  <c r="F137" i="59"/>
  <c r="G137" i="59"/>
  <c r="H137" i="59"/>
  <c r="F138" i="59"/>
  <c r="G138" i="59"/>
  <c r="H138" i="59"/>
  <c r="F139" i="59"/>
  <c r="G139" i="59"/>
  <c r="H139" i="59"/>
  <c r="G140" i="59"/>
  <c r="H140" i="59"/>
  <c r="E142" i="59"/>
  <c r="F142" i="59"/>
  <c r="G142" i="59"/>
  <c r="H142" i="59"/>
  <c r="G143" i="59"/>
  <c r="H143" i="59"/>
  <c r="G144" i="59"/>
  <c r="H144" i="59"/>
  <c r="F145" i="59"/>
  <c r="G145" i="59"/>
  <c r="H145" i="59"/>
  <c r="F146" i="59"/>
  <c r="G146" i="59"/>
  <c r="H146" i="59"/>
  <c r="E147" i="59"/>
  <c r="F147" i="59"/>
  <c r="G147" i="59"/>
  <c r="H147" i="59"/>
  <c r="E148" i="59"/>
  <c r="F148" i="59"/>
  <c r="G148" i="59"/>
  <c r="H148" i="59"/>
  <c r="F149" i="59"/>
  <c r="G149" i="59"/>
  <c r="H149" i="59"/>
  <c r="E150" i="59"/>
  <c r="F150" i="59"/>
  <c r="G150" i="59"/>
  <c r="H150" i="59"/>
  <c r="E151" i="59"/>
  <c r="F151" i="59"/>
  <c r="G151" i="59"/>
  <c r="H151" i="59"/>
  <c r="F152" i="59"/>
  <c r="G152" i="59"/>
  <c r="H152" i="59"/>
  <c r="G154" i="59"/>
  <c r="H154" i="59"/>
  <c r="E160" i="59"/>
  <c r="D160" i="59" s="1"/>
  <c r="F160" i="59"/>
  <c r="G160" i="59"/>
  <c r="H160" i="59"/>
  <c r="D161" i="59"/>
  <c r="D162" i="59"/>
  <c r="D163" i="59"/>
  <c r="D164" i="59"/>
  <c r="D165" i="59"/>
  <c r="D166" i="59"/>
  <c r="D167" i="59"/>
  <c r="D168" i="59"/>
  <c r="D169" i="59"/>
  <c r="D170" i="59"/>
  <c r="D171" i="59"/>
  <c r="D172" i="59"/>
  <c r="D173" i="59"/>
  <c r="D174" i="59"/>
  <c r="D175" i="59"/>
  <c r="D176" i="59"/>
  <c r="D177" i="59"/>
  <c r="D178" i="59"/>
  <c r="D179" i="59"/>
  <c r="E185" i="59"/>
  <c r="D185" i="59" s="1"/>
  <c r="F185" i="59"/>
  <c r="G185" i="59"/>
  <c r="H185" i="59"/>
  <c r="D186" i="59"/>
  <c r="D187" i="59"/>
  <c r="D188" i="59"/>
  <c r="D189" i="59"/>
  <c r="D190" i="59"/>
  <c r="D191" i="59"/>
  <c r="D192" i="59"/>
  <c r="D193" i="59"/>
  <c r="D194" i="59"/>
  <c r="D195" i="59"/>
  <c r="D196" i="59"/>
  <c r="D197" i="59"/>
  <c r="D198" i="59"/>
  <c r="D199" i="59"/>
  <c r="D200" i="59"/>
  <c r="D201" i="59"/>
  <c r="D202" i="59"/>
  <c r="D203" i="59"/>
  <c r="D204" i="59"/>
  <c r="D205" i="59"/>
  <c r="D59" i="58"/>
  <c r="E59" i="58"/>
  <c r="F59" i="58"/>
  <c r="G59" i="58"/>
  <c r="H59" i="58"/>
  <c r="D60" i="58"/>
  <c r="E60" i="58"/>
  <c r="F60" i="58"/>
  <c r="G60" i="58"/>
  <c r="H60" i="58"/>
  <c r="D61" i="58"/>
  <c r="F61" i="58"/>
  <c r="G61" i="58"/>
  <c r="H61" i="58"/>
  <c r="D62" i="58"/>
  <c r="E62" i="58"/>
  <c r="F62" i="58"/>
  <c r="G62" i="58"/>
  <c r="H62" i="58"/>
  <c r="D63" i="58"/>
  <c r="E63" i="58"/>
  <c r="F63" i="58"/>
  <c r="G63" i="58"/>
  <c r="H63" i="58"/>
  <c r="D64" i="58"/>
  <c r="E64" i="58"/>
  <c r="F64" i="58"/>
  <c r="G64" i="58"/>
  <c r="H64" i="58"/>
  <c r="D65" i="58"/>
  <c r="E65" i="58"/>
  <c r="F65" i="58"/>
  <c r="G65" i="58"/>
  <c r="H65" i="58"/>
  <c r="D66" i="58"/>
  <c r="E66" i="58"/>
  <c r="F66" i="58"/>
  <c r="G66" i="58"/>
  <c r="H66" i="58"/>
  <c r="D67" i="58"/>
  <c r="E67" i="58"/>
  <c r="F67" i="58"/>
  <c r="G67" i="58"/>
  <c r="H67" i="58"/>
  <c r="D69" i="58"/>
  <c r="E69" i="58"/>
  <c r="F69" i="58"/>
  <c r="G69" i="58"/>
  <c r="H69" i="58"/>
  <c r="D70" i="58"/>
  <c r="F70" i="58"/>
  <c r="G70" i="58"/>
  <c r="H70" i="58"/>
  <c r="D71" i="58"/>
  <c r="E71" i="58"/>
  <c r="F71" i="58"/>
  <c r="G71" i="58"/>
  <c r="H71" i="58"/>
  <c r="D72" i="58"/>
  <c r="E72" i="58"/>
  <c r="F72" i="58"/>
  <c r="G72" i="58"/>
  <c r="H72" i="58"/>
  <c r="D73" i="58"/>
  <c r="E73" i="58"/>
  <c r="F73" i="58"/>
  <c r="G73" i="58"/>
  <c r="H73" i="58"/>
  <c r="D74" i="58"/>
  <c r="E74" i="58"/>
  <c r="F74" i="58"/>
  <c r="G74" i="58"/>
  <c r="H74" i="58"/>
  <c r="D75" i="58"/>
  <c r="E75" i="58"/>
  <c r="F75" i="58"/>
  <c r="G75" i="58"/>
  <c r="H75" i="58"/>
  <c r="D76" i="58"/>
  <c r="E76" i="58"/>
  <c r="F76" i="58"/>
  <c r="G76" i="58"/>
  <c r="H76" i="58"/>
  <c r="D77" i="58"/>
  <c r="E77" i="58"/>
  <c r="F77" i="58"/>
  <c r="G77" i="58"/>
  <c r="H77" i="58"/>
  <c r="D84" i="58"/>
  <c r="E84" i="58"/>
  <c r="F84" i="58"/>
  <c r="G84" i="58"/>
  <c r="H84" i="58"/>
  <c r="D85" i="58"/>
  <c r="F85" i="58"/>
  <c r="G85" i="58"/>
  <c r="H85" i="58"/>
  <c r="D86" i="58"/>
  <c r="E86" i="58"/>
  <c r="F86" i="58"/>
  <c r="G86" i="58"/>
  <c r="H86" i="58"/>
  <c r="D87" i="58"/>
  <c r="F87" i="58"/>
  <c r="G87" i="58"/>
  <c r="H87" i="58"/>
  <c r="D88" i="58"/>
  <c r="F88" i="58"/>
  <c r="G88" i="58"/>
  <c r="H88" i="58"/>
  <c r="D89" i="58"/>
  <c r="H89" i="58"/>
  <c r="D90" i="58"/>
  <c r="D91" i="58"/>
  <c r="E91" i="58"/>
  <c r="F91" i="58"/>
  <c r="G91" i="58"/>
  <c r="H91" i="58"/>
  <c r="D92" i="58"/>
  <c r="G92" i="58"/>
  <c r="H92" i="58"/>
  <c r="D93" i="58"/>
  <c r="G93" i="58"/>
  <c r="H93" i="58"/>
  <c r="D94" i="58"/>
  <c r="F94" i="58"/>
  <c r="G94" i="58"/>
  <c r="H94" i="58"/>
  <c r="D95" i="58"/>
  <c r="F95" i="58"/>
  <c r="G95" i="58"/>
  <c r="H95" i="58"/>
  <c r="D96" i="58"/>
  <c r="E96" i="58"/>
  <c r="F96" i="58"/>
  <c r="G96" i="58"/>
  <c r="H96" i="58"/>
  <c r="D97" i="58"/>
  <c r="E97" i="58"/>
  <c r="F97" i="58"/>
  <c r="G97" i="58"/>
  <c r="H97" i="58"/>
  <c r="D98" i="58"/>
  <c r="F98" i="58"/>
  <c r="G98" i="58"/>
  <c r="H98" i="58"/>
  <c r="D99" i="58"/>
  <c r="E99" i="58"/>
  <c r="F99" i="58"/>
  <c r="G99" i="58"/>
  <c r="H99" i="58"/>
  <c r="D100" i="58"/>
  <c r="E100" i="58"/>
  <c r="F100" i="58"/>
  <c r="G100" i="58"/>
  <c r="H100" i="58"/>
  <c r="D101" i="58"/>
  <c r="F101" i="58"/>
  <c r="G101" i="58"/>
  <c r="H101" i="58"/>
  <c r="D102" i="58"/>
  <c r="D103" i="58"/>
  <c r="G103" i="58"/>
  <c r="H103" i="58"/>
  <c r="E109" i="58"/>
  <c r="F109" i="58"/>
  <c r="G109" i="58"/>
  <c r="H109" i="58"/>
  <c r="E110" i="58"/>
  <c r="F110" i="58"/>
  <c r="G110" i="58"/>
  <c r="H110" i="58"/>
  <c r="E111" i="58"/>
  <c r="F111" i="58"/>
  <c r="G111" i="58"/>
  <c r="H111" i="58"/>
  <c r="F112" i="58"/>
  <c r="G112" i="58"/>
  <c r="H112" i="58"/>
  <c r="E113" i="58"/>
  <c r="F113" i="58"/>
  <c r="G113" i="58"/>
  <c r="H113" i="58"/>
  <c r="E114" i="58"/>
  <c r="F114" i="58"/>
  <c r="G114" i="58"/>
  <c r="H114" i="58"/>
  <c r="E115" i="58"/>
  <c r="F115" i="58"/>
  <c r="G115" i="58"/>
  <c r="H115" i="58"/>
  <c r="E116" i="58"/>
  <c r="F116" i="58"/>
  <c r="G116" i="58"/>
  <c r="H116" i="58"/>
  <c r="E117" i="58"/>
  <c r="F117" i="58"/>
  <c r="G117" i="58"/>
  <c r="H117" i="58"/>
  <c r="E118" i="58"/>
  <c r="F118" i="58"/>
  <c r="G118" i="58"/>
  <c r="H118" i="58"/>
  <c r="E120" i="58"/>
  <c r="F120" i="58"/>
  <c r="G120" i="58"/>
  <c r="H120" i="58"/>
  <c r="F121" i="58"/>
  <c r="G121" i="58"/>
  <c r="H121" i="58"/>
  <c r="E122" i="58"/>
  <c r="F122" i="58"/>
  <c r="G122" i="58"/>
  <c r="H122" i="58"/>
  <c r="E123" i="58"/>
  <c r="F123" i="58"/>
  <c r="G123" i="58"/>
  <c r="H123" i="58"/>
  <c r="E124" i="58"/>
  <c r="F124" i="58"/>
  <c r="G124" i="58"/>
  <c r="H124" i="58"/>
  <c r="E125" i="58"/>
  <c r="F125" i="58"/>
  <c r="G125" i="58"/>
  <c r="H125" i="58"/>
  <c r="E126" i="58"/>
  <c r="F126" i="58"/>
  <c r="G126" i="58"/>
  <c r="H126" i="58"/>
  <c r="E127" i="58"/>
  <c r="F127" i="58"/>
  <c r="G127" i="58"/>
  <c r="H127" i="58"/>
  <c r="E128" i="58"/>
  <c r="F128" i="58"/>
  <c r="G128" i="58"/>
  <c r="H128" i="58"/>
  <c r="E134" i="58"/>
  <c r="F134" i="58"/>
  <c r="G134" i="58"/>
  <c r="H134" i="58"/>
  <c r="E135" i="58"/>
  <c r="F135" i="58"/>
  <c r="G135" i="58"/>
  <c r="H135" i="58"/>
  <c r="F136" i="58"/>
  <c r="G136" i="58"/>
  <c r="H136" i="58"/>
  <c r="E137" i="58"/>
  <c r="F137" i="58"/>
  <c r="G137" i="58"/>
  <c r="H137" i="58"/>
  <c r="F138" i="58"/>
  <c r="G138" i="58"/>
  <c r="H138" i="58"/>
  <c r="F139" i="58"/>
  <c r="G139" i="58"/>
  <c r="H139" i="58"/>
  <c r="H140" i="58"/>
  <c r="E142" i="58"/>
  <c r="F142" i="58"/>
  <c r="G142" i="58"/>
  <c r="H142" i="58"/>
  <c r="G143" i="58"/>
  <c r="H143" i="58"/>
  <c r="G144" i="58"/>
  <c r="H144" i="58"/>
  <c r="F145" i="58"/>
  <c r="G145" i="58"/>
  <c r="H145" i="58"/>
  <c r="F146" i="58"/>
  <c r="G146" i="58"/>
  <c r="H146" i="58"/>
  <c r="E147" i="58"/>
  <c r="F147" i="58"/>
  <c r="G147" i="58"/>
  <c r="H147" i="58"/>
  <c r="E148" i="58"/>
  <c r="F148" i="58"/>
  <c r="G148" i="58"/>
  <c r="H148" i="58"/>
  <c r="F149" i="58"/>
  <c r="G149" i="58"/>
  <c r="H149" i="58"/>
  <c r="E150" i="58"/>
  <c r="F150" i="58"/>
  <c r="G150" i="58"/>
  <c r="H150" i="58"/>
  <c r="E151" i="58"/>
  <c r="F151" i="58"/>
  <c r="G151" i="58"/>
  <c r="H151" i="58"/>
  <c r="F152" i="58"/>
  <c r="G152" i="58"/>
  <c r="H152" i="58"/>
  <c r="G154" i="58"/>
  <c r="H154" i="58"/>
  <c r="E160" i="58"/>
  <c r="D160" i="58" s="1"/>
  <c r="F160" i="58"/>
  <c r="G160" i="58"/>
  <c r="H160" i="58"/>
  <c r="D161" i="58"/>
  <c r="D162" i="58"/>
  <c r="D163" i="58"/>
  <c r="D164" i="58"/>
  <c r="D165" i="58"/>
  <c r="D166" i="58"/>
  <c r="D167" i="58"/>
  <c r="D168" i="58"/>
  <c r="D169" i="58"/>
  <c r="D170" i="58"/>
  <c r="D171" i="58"/>
  <c r="D172" i="58"/>
  <c r="D173" i="58"/>
  <c r="D174" i="58"/>
  <c r="D175" i="58"/>
  <c r="D176" i="58"/>
  <c r="D177" i="58"/>
  <c r="D178" i="58"/>
  <c r="D179" i="58"/>
  <c r="E185" i="58"/>
  <c r="D185" i="58" s="1"/>
  <c r="F185" i="58"/>
  <c r="G185" i="58"/>
  <c r="H185" i="58"/>
  <c r="D186" i="58"/>
  <c r="D187" i="58"/>
  <c r="D188" i="58"/>
  <c r="D189" i="58"/>
  <c r="D190" i="58"/>
  <c r="D191" i="58"/>
  <c r="D192" i="58"/>
  <c r="D193" i="58"/>
  <c r="D194" i="58"/>
  <c r="D195" i="58"/>
  <c r="D196" i="58"/>
  <c r="D197" i="58"/>
  <c r="D198" i="58"/>
  <c r="D199" i="58"/>
  <c r="D200" i="58"/>
  <c r="D201" i="58"/>
  <c r="D202" i="58"/>
  <c r="D203" i="58"/>
  <c r="D204" i="58"/>
  <c r="D205" i="58"/>
  <c r="L57" i="57"/>
  <c r="D58" i="57"/>
  <c r="D57" i="57" s="1"/>
  <c r="E58" i="57"/>
  <c r="E57" i="57" s="1"/>
  <c r="F58" i="57"/>
  <c r="H58" i="57"/>
  <c r="I58" i="57"/>
  <c r="I57" i="57" s="1"/>
  <c r="J58" i="57"/>
  <c r="J57" i="57" s="1"/>
  <c r="K58" i="57"/>
  <c r="L58" i="57"/>
  <c r="M58" i="57"/>
  <c r="M57" i="57" s="1"/>
  <c r="N58" i="57"/>
  <c r="N57" i="57" s="1"/>
  <c r="D59" i="57"/>
  <c r="E59" i="57"/>
  <c r="F59" i="57"/>
  <c r="F57" i="57" s="1"/>
  <c r="H59" i="57"/>
  <c r="H57" i="57" s="1"/>
  <c r="I59" i="57"/>
  <c r="J59" i="57"/>
  <c r="K59" i="57"/>
  <c r="K57" i="57" s="1"/>
  <c r="L59" i="57"/>
  <c r="M59" i="57"/>
  <c r="N59" i="57"/>
  <c r="D60" i="57"/>
  <c r="E60" i="57"/>
  <c r="F60" i="57"/>
  <c r="H60" i="57"/>
  <c r="I60" i="57"/>
  <c r="J60" i="57"/>
  <c r="K60" i="57"/>
  <c r="L60" i="57"/>
  <c r="M60" i="57"/>
  <c r="N60" i="57"/>
  <c r="D61" i="57"/>
  <c r="E61" i="57"/>
  <c r="F61" i="57"/>
  <c r="H61" i="57"/>
  <c r="I61" i="57"/>
  <c r="J61" i="57"/>
  <c r="K61" i="57"/>
  <c r="L61" i="57"/>
  <c r="M61" i="57"/>
  <c r="N61" i="57"/>
  <c r="D62" i="57"/>
  <c r="E62" i="57"/>
  <c r="F62" i="57"/>
  <c r="H62" i="57"/>
  <c r="I62" i="57"/>
  <c r="J62" i="57"/>
  <c r="K62" i="57"/>
  <c r="L62" i="57"/>
  <c r="M62" i="57"/>
  <c r="N62" i="57"/>
  <c r="D63" i="57"/>
  <c r="E63" i="57"/>
  <c r="F63" i="57"/>
  <c r="H63" i="57"/>
  <c r="I63" i="57"/>
  <c r="J63" i="57"/>
  <c r="K63" i="57"/>
  <c r="L63" i="57"/>
  <c r="M63" i="57"/>
  <c r="N63" i="57"/>
  <c r="D64" i="57"/>
  <c r="E64" i="57"/>
  <c r="F64" i="57"/>
  <c r="H64" i="57"/>
  <c r="I64" i="57"/>
  <c r="J64" i="57"/>
  <c r="K64" i="57"/>
  <c r="L64" i="57"/>
  <c r="M64" i="57"/>
  <c r="N64" i="57"/>
  <c r="D65" i="57"/>
  <c r="E65" i="57"/>
  <c r="F65" i="57"/>
  <c r="H65" i="57"/>
  <c r="I65" i="57"/>
  <c r="J65" i="57"/>
  <c r="K65" i="57"/>
  <c r="L65" i="57"/>
  <c r="M65" i="57"/>
  <c r="N65" i="57"/>
  <c r="D66" i="57"/>
  <c r="E66" i="57"/>
  <c r="F66" i="57"/>
  <c r="H66" i="57"/>
  <c r="I66" i="57"/>
  <c r="J66" i="57"/>
  <c r="K66" i="57"/>
  <c r="L66" i="57"/>
  <c r="M66" i="57"/>
  <c r="N66" i="57"/>
  <c r="D68" i="57"/>
  <c r="E68" i="57"/>
  <c r="F68" i="57"/>
  <c r="H68" i="57"/>
  <c r="I68" i="57"/>
  <c r="J68" i="57"/>
  <c r="K68" i="57"/>
  <c r="L68" i="57"/>
  <c r="M68" i="57"/>
  <c r="N68" i="57"/>
  <c r="D69" i="57"/>
  <c r="E69" i="57"/>
  <c r="F69" i="57"/>
  <c r="H69" i="57"/>
  <c r="J69" i="57"/>
  <c r="K69" i="57"/>
  <c r="L69" i="57"/>
  <c r="M69" i="57"/>
  <c r="D70" i="57"/>
  <c r="E70" i="57"/>
  <c r="F70" i="57"/>
  <c r="H70" i="57"/>
  <c r="I70" i="57"/>
  <c r="J70" i="57"/>
  <c r="K70" i="57"/>
  <c r="L70" i="57"/>
  <c r="M70" i="57"/>
  <c r="N70" i="57"/>
  <c r="D71" i="57"/>
  <c r="E71" i="57"/>
  <c r="F71" i="57"/>
  <c r="H71" i="57"/>
  <c r="I71" i="57"/>
  <c r="J71" i="57"/>
  <c r="K71" i="57"/>
  <c r="L71" i="57"/>
  <c r="M71" i="57"/>
  <c r="N71" i="57"/>
  <c r="D72" i="57"/>
  <c r="E72" i="57"/>
  <c r="F72" i="57"/>
  <c r="H72" i="57"/>
  <c r="I72" i="57"/>
  <c r="J72" i="57"/>
  <c r="K72" i="57"/>
  <c r="L72" i="57"/>
  <c r="M72" i="57"/>
  <c r="N72" i="57"/>
  <c r="D73" i="57"/>
  <c r="E73" i="57"/>
  <c r="F73" i="57"/>
  <c r="H73" i="57"/>
  <c r="I73" i="57"/>
  <c r="J73" i="57"/>
  <c r="K73" i="57"/>
  <c r="L73" i="57"/>
  <c r="M73" i="57"/>
  <c r="N73" i="57"/>
  <c r="D74" i="57"/>
  <c r="E74" i="57"/>
  <c r="F74" i="57"/>
  <c r="H74" i="57"/>
  <c r="I74" i="57"/>
  <c r="J74" i="57"/>
  <c r="K74" i="57"/>
  <c r="L74" i="57"/>
  <c r="M74" i="57"/>
  <c r="N74" i="57"/>
  <c r="D75" i="57"/>
  <c r="E75" i="57"/>
  <c r="F75" i="57"/>
  <c r="H75" i="57"/>
  <c r="I75" i="57"/>
  <c r="J75" i="57"/>
  <c r="K75" i="57"/>
  <c r="L75" i="57"/>
  <c r="M75" i="57"/>
  <c r="N75" i="57"/>
  <c r="D76" i="57"/>
  <c r="E76" i="57"/>
  <c r="F76" i="57"/>
  <c r="H76" i="57"/>
  <c r="I76" i="57"/>
  <c r="J76" i="57"/>
  <c r="K76" i="57"/>
  <c r="L76" i="57"/>
  <c r="M76" i="57"/>
  <c r="N76" i="57"/>
  <c r="D83" i="57"/>
  <c r="D82" i="57" s="1"/>
  <c r="E83" i="57"/>
  <c r="F83" i="57"/>
  <c r="H83" i="57"/>
  <c r="H82" i="57" s="1"/>
  <c r="I83" i="57"/>
  <c r="J83" i="57"/>
  <c r="K83" i="57"/>
  <c r="K82" i="57" s="1"/>
  <c r="L83" i="57"/>
  <c r="L82" i="57" s="1"/>
  <c r="M83" i="57"/>
  <c r="N83" i="57"/>
  <c r="D84" i="57"/>
  <c r="E84" i="57"/>
  <c r="F84" i="57"/>
  <c r="H84" i="57"/>
  <c r="I84" i="57"/>
  <c r="I82" i="57" s="1"/>
  <c r="J84" i="57"/>
  <c r="J82" i="57" s="1"/>
  <c r="K84" i="57"/>
  <c r="L84" i="57"/>
  <c r="M84" i="57"/>
  <c r="M82" i="57" s="1"/>
  <c r="N84" i="57"/>
  <c r="N82" i="57" s="1"/>
  <c r="D85" i="57"/>
  <c r="E85" i="57"/>
  <c r="F85" i="57"/>
  <c r="H85" i="57"/>
  <c r="I85" i="57"/>
  <c r="J85" i="57"/>
  <c r="K85" i="57"/>
  <c r="L85" i="57"/>
  <c r="M85" i="57"/>
  <c r="N85" i="57"/>
  <c r="D86" i="57"/>
  <c r="E86" i="57"/>
  <c r="F86" i="57"/>
  <c r="H86" i="57"/>
  <c r="J86" i="57"/>
  <c r="K86" i="57"/>
  <c r="L86" i="57"/>
  <c r="M86" i="57"/>
  <c r="N86" i="57"/>
  <c r="D87" i="57"/>
  <c r="E87" i="57"/>
  <c r="F87" i="57"/>
  <c r="H87" i="57"/>
  <c r="I87" i="57"/>
  <c r="J87" i="57"/>
  <c r="K87" i="57"/>
  <c r="L87" i="57"/>
  <c r="N87" i="57"/>
  <c r="D88" i="57"/>
  <c r="E88" i="57"/>
  <c r="H88" i="57"/>
  <c r="J88" i="57"/>
  <c r="K88" i="57"/>
  <c r="L88" i="57"/>
  <c r="D89" i="57"/>
  <c r="H89" i="57"/>
  <c r="D90" i="57"/>
  <c r="E90" i="57"/>
  <c r="F90" i="57"/>
  <c r="H90" i="57"/>
  <c r="I90" i="57"/>
  <c r="J90" i="57"/>
  <c r="K90" i="57"/>
  <c r="L90" i="57"/>
  <c r="M90" i="57"/>
  <c r="N90" i="57"/>
  <c r="D91" i="57"/>
  <c r="E91" i="57"/>
  <c r="H91" i="57"/>
  <c r="J91" i="57"/>
  <c r="L91" i="57"/>
  <c r="D92" i="57"/>
  <c r="E92" i="57"/>
  <c r="F92" i="57"/>
  <c r="H92" i="57"/>
  <c r="I92" i="57"/>
  <c r="J92" i="57"/>
  <c r="K92" i="57"/>
  <c r="L92" i="57"/>
  <c r="M92" i="57"/>
  <c r="N92" i="57"/>
  <c r="D93" i="57"/>
  <c r="E93" i="57"/>
  <c r="F93" i="57"/>
  <c r="H93" i="57"/>
  <c r="I93" i="57"/>
  <c r="J93" i="57"/>
  <c r="K93" i="57"/>
  <c r="L93" i="57"/>
  <c r="M93" i="57"/>
  <c r="N93" i="57"/>
  <c r="D94" i="57"/>
  <c r="E94" i="57"/>
  <c r="F94" i="57"/>
  <c r="H94" i="57"/>
  <c r="I94" i="57"/>
  <c r="J94" i="57"/>
  <c r="K94" i="57"/>
  <c r="L94" i="57"/>
  <c r="M94" i="57"/>
  <c r="N94" i="57"/>
  <c r="D95" i="57"/>
  <c r="E95" i="57"/>
  <c r="F95" i="57"/>
  <c r="H95" i="57"/>
  <c r="I95" i="57"/>
  <c r="J95" i="57"/>
  <c r="K95" i="57"/>
  <c r="L95" i="57"/>
  <c r="M95" i="57"/>
  <c r="N95" i="57"/>
  <c r="D96" i="57"/>
  <c r="E96" i="57"/>
  <c r="F96" i="57"/>
  <c r="H96" i="57"/>
  <c r="I96" i="57"/>
  <c r="J96" i="57"/>
  <c r="K96" i="57"/>
  <c r="L96" i="57"/>
  <c r="M96" i="57"/>
  <c r="N96" i="57"/>
  <c r="D97" i="57"/>
  <c r="E97" i="57"/>
  <c r="F97" i="57"/>
  <c r="H97" i="57"/>
  <c r="I97" i="57"/>
  <c r="J97" i="57"/>
  <c r="K97" i="57"/>
  <c r="L97" i="57"/>
  <c r="M97" i="57"/>
  <c r="N97" i="57"/>
  <c r="D98" i="57"/>
  <c r="E98" i="57"/>
  <c r="F98" i="57"/>
  <c r="H98" i="57"/>
  <c r="I98" i="57"/>
  <c r="J98" i="57"/>
  <c r="K98" i="57"/>
  <c r="L98" i="57"/>
  <c r="M98" i="57"/>
  <c r="N98" i="57"/>
  <c r="D99" i="57"/>
  <c r="E99" i="57"/>
  <c r="F99" i="57"/>
  <c r="H99" i="57"/>
  <c r="I99" i="57"/>
  <c r="J99" i="57"/>
  <c r="K99" i="57"/>
  <c r="L99" i="57"/>
  <c r="M99" i="57"/>
  <c r="N99" i="57"/>
  <c r="D100" i="57"/>
  <c r="E100" i="57"/>
  <c r="F100" i="57"/>
  <c r="H100" i="57"/>
  <c r="I100" i="57"/>
  <c r="J100" i="57"/>
  <c r="K100" i="57"/>
  <c r="D101" i="57"/>
  <c r="E101" i="57"/>
  <c r="H101" i="57"/>
  <c r="J101" i="57"/>
  <c r="D102" i="57"/>
  <c r="E102" i="57"/>
  <c r="F102" i="57"/>
  <c r="H102" i="57"/>
  <c r="I102" i="57"/>
  <c r="J102" i="57"/>
  <c r="K102" i="57"/>
  <c r="L102" i="57"/>
  <c r="M102" i="57"/>
  <c r="N102" i="57"/>
  <c r="D108" i="57"/>
  <c r="E108" i="57"/>
  <c r="F108" i="57"/>
  <c r="H108" i="57"/>
  <c r="I108" i="57"/>
  <c r="J108" i="57"/>
  <c r="K108" i="57"/>
  <c r="L108" i="57"/>
  <c r="M108" i="57"/>
  <c r="N108" i="57"/>
  <c r="D109" i="57"/>
  <c r="E109" i="57"/>
  <c r="F109" i="57"/>
  <c r="H109" i="57"/>
  <c r="I109" i="57"/>
  <c r="J109" i="57"/>
  <c r="K109" i="57"/>
  <c r="L109" i="57"/>
  <c r="M109" i="57"/>
  <c r="N109" i="57"/>
  <c r="D110" i="57"/>
  <c r="E110" i="57"/>
  <c r="F110" i="57"/>
  <c r="H110" i="57"/>
  <c r="I110" i="57"/>
  <c r="J110" i="57"/>
  <c r="K110" i="57"/>
  <c r="L110" i="57"/>
  <c r="M110" i="57"/>
  <c r="N110" i="57"/>
  <c r="D111" i="57"/>
  <c r="E111" i="57"/>
  <c r="F111" i="57"/>
  <c r="H111" i="57"/>
  <c r="I111" i="57"/>
  <c r="J111" i="57"/>
  <c r="K111" i="57"/>
  <c r="L111" i="57"/>
  <c r="M111" i="57"/>
  <c r="N111" i="57"/>
  <c r="D112" i="57"/>
  <c r="E112" i="57"/>
  <c r="F112" i="57"/>
  <c r="H112" i="57"/>
  <c r="I112" i="57"/>
  <c r="J112" i="57"/>
  <c r="K112" i="57"/>
  <c r="L112" i="57"/>
  <c r="M112" i="57"/>
  <c r="N112" i="57"/>
  <c r="D113" i="57"/>
  <c r="E113" i="57"/>
  <c r="F113" i="57"/>
  <c r="H113" i="57"/>
  <c r="I113" i="57"/>
  <c r="J113" i="57"/>
  <c r="K113" i="57"/>
  <c r="L113" i="57"/>
  <c r="M113" i="57"/>
  <c r="N113" i="57"/>
  <c r="D114" i="57"/>
  <c r="E114" i="57"/>
  <c r="F114" i="57"/>
  <c r="H114" i="57"/>
  <c r="I114" i="57"/>
  <c r="J114" i="57"/>
  <c r="K114" i="57"/>
  <c r="L114" i="57"/>
  <c r="M114" i="57"/>
  <c r="N114" i="57"/>
  <c r="D115" i="57"/>
  <c r="E115" i="57"/>
  <c r="F115" i="57"/>
  <c r="H115" i="57"/>
  <c r="I115" i="57"/>
  <c r="J115" i="57"/>
  <c r="K115" i="57"/>
  <c r="L115" i="57"/>
  <c r="M115" i="57"/>
  <c r="N115" i="57"/>
  <c r="D116" i="57"/>
  <c r="E116" i="57"/>
  <c r="F116" i="57"/>
  <c r="H116" i="57"/>
  <c r="I116" i="57"/>
  <c r="J116" i="57"/>
  <c r="K116" i="57"/>
  <c r="L116" i="57"/>
  <c r="M116" i="57"/>
  <c r="N116" i="57"/>
  <c r="D117" i="57"/>
  <c r="E117" i="57"/>
  <c r="F117" i="57"/>
  <c r="H117" i="57"/>
  <c r="I117" i="57"/>
  <c r="J117" i="57"/>
  <c r="K117" i="57"/>
  <c r="L117" i="57"/>
  <c r="M117" i="57"/>
  <c r="N117" i="57"/>
  <c r="D119" i="57"/>
  <c r="E119" i="57"/>
  <c r="F119" i="57"/>
  <c r="H119" i="57"/>
  <c r="I119" i="57"/>
  <c r="J119" i="57"/>
  <c r="K119" i="57"/>
  <c r="L119" i="57"/>
  <c r="M119" i="57"/>
  <c r="N119" i="57"/>
  <c r="D120" i="57"/>
  <c r="E120" i="57"/>
  <c r="F120" i="57"/>
  <c r="H120" i="57"/>
  <c r="J120" i="57"/>
  <c r="K120" i="57"/>
  <c r="L120" i="57"/>
  <c r="M120" i="57"/>
  <c r="D121" i="57"/>
  <c r="E121" i="57"/>
  <c r="F121" i="57"/>
  <c r="H121" i="57"/>
  <c r="I121" i="57"/>
  <c r="J121" i="57"/>
  <c r="K121" i="57"/>
  <c r="L121" i="57"/>
  <c r="M121" i="57"/>
  <c r="N121" i="57"/>
  <c r="D122" i="57"/>
  <c r="E122" i="57"/>
  <c r="F122" i="57"/>
  <c r="H122" i="57"/>
  <c r="I122" i="57"/>
  <c r="J122" i="57"/>
  <c r="K122" i="57"/>
  <c r="L122" i="57"/>
  <c r="M122" i="57"/>
  <c r="N122" i="57"/>
  <c r="D123" i="57"/>
  <c r="E123" i="57"/>
  <c r="F123" i="57"/>
  <c r="H123" i="57"/>
  <c r="I123" i="57"/>
  <c r="J123" i="57"/>
  <c r="K123" i="57"/>
  <c r="L123" i="57"/>
  <c r="M123" i="57"/>
  <c r="N123" i="57"/>
  <c r="D124" i="57"/>
  <c r="E124" i="57"/>
  <c r="F124" i="57"/>
  <c r="H124" i="57"/>
  <c r="I124" i="57"/>
  <c r="J124" i="57"/>
  <c r="K124" i="57"/>
  <c r="L124" i="57"/>
  <c r="M124" i="57"/>
  <c r="N124" i="57"/>
  <c r="D125" i="57"/>
  <c r="E125" i="57"/>
  <c r="F125" i="57"/>
  <c r="H125" i="57"/>
  <c r="I125" i="57"/>
  <c r="J125" i="57"/>
  <c r="K125" i="57"/>
  <c r="L125" i="57"/>
  <c r="M125" i="57"/>
  <c r="N125" i="57"/>
  <c r="D126" i="57"/>
  <c r="E126" i="57"/>
  <c r="F126" i="57"/>
  <c r="H126" i="57"/>
  <c r="I126" i="57"/>
  <c r="J126" i="57"/>
  <c r="K126" i="57"/>
  <c r="L126" i="57"/>
  <c r="M126" i="57"/>
  <c r="N126" i="57"/>
  <c r="D127" i="57"/>
  <c r="E127" i="57"/>
  <c r="F127" i="57"/>
  <c r="H127" i="57"/>
  <c r="I127" i="57"/>
  <c r="J127" i="57"/>
  <c r="K127" i="57"/>
  <c r="L127" i="57"/>
  <c r="M127" i="57"/>
  <c r="N127" i="57"/>
  <c r="D133" i="57"/>
  <c r="E133" i="57"/>
  <c r="F133" i="57"/>
  <c r="H133" i="57"/>
  <c r="I133" i="57"/>
  <c r="J133" i="57"/>
  <c r="K133" i="57"/>
  <c r="L133" i="57"/>
  <c r="M133" i="57"/>
  <c r="N133" i="57"/>
  <c r="D134" i="57"/>
  <c r="E134" i="57"/>
  <c r="F134" i="57"/>
  <c r="H134" i="57"/>
  <c r="I134" i="57"/>
  <c r="J134" i="57"/>
  <c r="K134" i="57"/>
  <c r="L134" i="57"/>
  <c r="M134" i="57"/>
  <c r="N134" i="57"/>
  <c r="D135" i="57"/>
  <c r="E135" i="57"/>
  <c r="F135" i="57"/>
  <c r="H135" i="57"/>
  <c r="I135" i="57"/>
  <c r="J135" i="57"/>
  <c r="K135" i="57"/>
  <c r="L135" i="57"/>
  <c r="M135" i="57"/>
  <c r="N135" i="57"/>
  <c r="D136" i="57"/>
  <c r="E136" i="57"/>
  <c r="F136" i="57"/>
  <c r="H136" i="57"/>
  <c r="I136" i="57"/>
  <c r="J136" i="57"/>
  <c r="K136" i="57"/>
  <c r="L136" i="57"/>
  <c r="M136" i="57"/>
  <c r="N136" i="57"/>
  <c r="D137" i="57"/>
  <c r="E137" i="57"/>
  <c r="F137" i="57"/>
  <c r="H137" i="57"/>
  <c r="J137" i="57"/>
  <c r="K137" i="57"/>
  <c r="L137" i="57"/>
  <c r="M137" i="57"/>
  <c r="N137" i="57"/>
  <c r="D138" i="57"/>
  <c r="E138" i="57"/>
  <c r="F138" i="57"/>
  <c r="H138" i="57"/>
  <c r="I138" i="57"/>
  <c r="J138" i="57"/>
  <c r="K138" i="57"/>
  <c r="L138" i="57"/>
  <c r="N138" i="57"/>
  <c r="D139" i="57"/>
  <c r="E139" i="57"/>
  <c r="H139" i="57"/>
  <c r="J139" i="57"/>
  <c r="K139" i="57"/>
  <c r="L139" i="57"/>
  <c r="D140" i="57"/>
  <c r="H140" i="57"/>
  <c r="D141" i="57"/>
  <c r="E141" i="57"/>
  <c r="F141" i="57"/>
  <c r="H141" i="57"/>
  <c r="I141" i="57"/>
  <c r="J141" i="57"/>
  <c r="K141" i="57"/>
  <c r="L141" i="57"/>
  <c r="M141" i="57"/>
  <c r="N141" i="57"/>
  <c r="D142" i="57"/>
  <c r="E142" i="57"/>
  <c r="H142" i="57"/>
  <c r="J142" i="57"/>
  <c r="L142" i="57"/>
  <c r="D143" i="57"/>
  <c r="E143" i="57"/>
  <c r="F143" i="57"/>
  <c r="H143" i="57"/>
  <c r="I143" i="57"/>
  <c r="J143" i="57"/>
  <c r="K143" i="57"/>
  <c r="L143" i="57"/>
  <c r="M143" i="57"/>
  <c r="N143" i="57"/>
  <c r="D144" i="57"/>
  <c r="E144" i="57"/>
  <c r="F144" i="57"/>
  <c r="H144" i="57"/>
  <c r="I144" i="57"/>
  <c r="J144" i="57"/>
  <c r="K144" i="57"/>
  <c r="L144" i="57"/>
  <c r="M144" i="57"/>
  <c r="N144" i="57"/>
  <c r="D145" i="57"/>
  <c r="E145" i="57"/>
  <c r="F145" i="57"/>
  <c r="H145" i="57"/>
  <c r="I145" i="57"/>
  <c r="J145" i="57"/>
  <c r="K145" i="57"/>
  <c r="L145" i="57"/>
  <c r="M145" i="57"/>
  <c r="N145" i="57"/>
  <c r="D146" i="57"/>
  <c r="E146" i="57"/>
  <c r="F146" i="57"/>
  <c r="H146" i="57"/>
  <c r="I146" i="57"/>
  <c r="J146" i="57"/>
  <c r="K146" i="57"/>
  <c r="L146" i="57"/>
  <c r="M146" i="57"/>
  <c r="N146" i="57"/>
  <c r="D147" i="57"/>
  <c r="E147" i="57"/>
  <c r="F147" i="57"/>
  <c r="H147" i="57"/>
  <c r="I147" i="57"/>
  <c r="J147" i="57"/>
  <c r="K147" i="57"/>
  <c r="L147" i="57"/>
  <c r="M147" i="57"/>
  <c r="N147" i="57"/>
  <c r="D148" i="57"/>
  <c r="E148" i="57"/>
  <c r="F148" i="57"/>
  <c r="H148" i="57"/>
  <c r="I148" i="57"/>
  <c r="J148" i="57"/>
  <c r="K148" i="57"/>
  <c r="L148" i="57"/>
  <c r="M148" i="57"/>
  <c r="N148" i="57"/>
  <c r="D149" i="57"/>
  <c r="E149" i="57"/>
  <c r="F149" i="57"/>
  <c r="H149" i="57"/>
  <c r="I149" i="57"/>
  <c r="J149" i="57"/>
  <c r="K149" i="57"/>
  <c r="L149" i="57"/>
  <c r="M149" i="57"/>
  <c r="N149" i="57"/>
  <c r="D150" i="57"/>
  <c r="E150" i="57"/>
  <c r="F150" i="57"/>
  <c r="H150" i="57"/>
  <c r="I150" i="57"/>
  <c r="J150" i="57"/>
  <c r="K150" i="57"/>
  <c r="L150" i="57"/>
  <c r="M150" i="57"/>
  <c r="N150" i="57"/>
  <c r="D151" i="57"/>
  <c r="E151" i="57"/>
  <c r="F151" i="57"/>
  <c r="H151" i="57"/>
  <c r="I151" i="57"/>
  <c r="J151" i="57"/>
  <c r="K151" i="57"/>
  <c r="D152" i="57"/>
  <c r="E152" i="57"/>
  <c r="H152" i="57"/>
  <c r="J152" i="57"/>
  <c r="D153" i="57"/>
  <c r="E153" i="57"/>
  <c r="F153" i="57"/>
  <c r="H153" i="57"/>
  <c r="I153" i="57"/>
  <c r="J153" i="57"/>
  <c r="K153" i="57"/>
  <c r="L153" i="57"/>
  <c r="M153" i="57"/>
  <c r="N153" i="57"/>
  <c r="F159" i="57"/>
  <c r="E159" i="57" s="1"/>
  <c r="I159" i="57"/>
  <c r="J159" i="57"/>
  <c r="K159" i="57"/>
  <c r="L159" i="57"/>
  <c r="M159" i="57"/>
  <c r="N159" i="57"/>
  <c r="E160" i="57"/>
  <c r="E161" i="57"/>
  <c r="E162" i="57"/>
  <c r="E163" i="57"/>
  <c r="E164" i="57"/>
  <c r="E165" i="57"/>
  <c r="E166" i="57"/>
  <c r="E167" i="57"/>
  <c r="E168" i="57"/>
  <c r="E169" i="57"/>
  <c r="E170" i="57"/>
  <c r="E171" i="57"/>
  <c r="E172" i="57"/>
  <c r="E173" i="57"/>
  <c r="E174" i="57"/>
  <c r="E175" i="57"/>
  <c r="E176" i="57"/>
  <c r="E177" i="57"/>
  <c r="E178" i="57"/>
  <c r="F184" i="57"/>
  <c r="E184" i="57" s="1"/>
  <c r="I184" i="57"/>
  <c r="J184" i="57"/>
  <c r="K184" i="57"/>
  <c r="L184" i="57"/>
  <c r="M184" i="57"/>
  <c r="N184" i="57"/>
  <c r="E185" i="57"/>
  <c r="E186" i="57"/>
  <c r="E187" i="57"/>
  <c r="E188" i="57"/>
  <c r="E189" i="57"/>
  <c r="E190" i="57"/>
  <c r="E191" i="57"/>
  <c r="E192" i="57"/>
  <c r="E193" i="57"/>
  <c r="E194" i="57"/>
  <c r="E195" i="57"/>
  <c r="E196" i="57"/>
  <c r="E197" i="57"/>
  <c r="E198" i="57"/>
  <c r="E199" i="57"/>
  <c r="E200" i="57"/>
  <c r="E201" i="57"/>
  <c r="E202" i="57"/>
  <c r="E203" i="57"/>
  <c r="E204" i="57"/>
  <c r="AP43" i="54" l="1"/>
  <c r="AR56" i="54" l="1"/>
  <c r="BF57" i="54"/>
  <c r="AP58" i="54"/>
  <c r="P59" i="54"/>
  <c r="AP60" i="54"/>
  <c r="BF61" i="54"/>
  <c r="BD62" i="54"/>
  <c r="AP63" i="54"/>
  <c r="AP64" i="54"/>
  <c r="AZ66" i="54"/>
  <c r="AU67" i="54"/>
  <c r="AV68" i="54"/>
  <c r="AX69" i="54"/>
  <c r="O70" i="54"/>
  <c r="P71" i="54"/>
  <c r="AP73" i="54"/>
  <c r="AV74" i="54"/>
  <c r="D81" i="54"/>
  <c r="D82" i="54"/>
  <c r="D83" i="54"/>
  <c r="D84" i="54"/>
  <c r="D85" i="54"/>
  <c r="D86" i="54"/>
  <c r="D87" i="54"/>
  <c r="D88" i="54"/>
  <c r="D89" i="54"/>
  <c r="D90" i="54"/>
  <c r="D91" i="54"/>
  <c r="D92" i="54"/>
  <c r="D93" i="54"/>
  <c r="D94" i="54"/>
  <c r="D95" i="54"/>
  <c r="D96" i="54"/>
  <c r="D97" i="54"/>
  <c r="D98" i="54"/>
  <c r="D99" i="54"/>
  <c r="BF80" i="54"/>
  <c r="BE80" i="54"/>
  <c r="BB80" i="54"/>
  <c r="BD80" i="54"/>
  <c r="BD58" i="54"/>
  <c r="BB57" i="54"/>
  <c r="AY80" i="54"/>
  <c r="AX80" i="54"/>
  <c r="AU80" i="54"/>
  <c r="AW74" i="54"/>
  <c r="AY73" i="54"/>
  <c r="AV72" i="54"/>
  <c r="AV70" i="54"/>
  <c r="AU69" i="54"/>
  <c r="AW68" i="54"/>
  <c r="AR80" i="54"/>
  <c r="AP80" i="54"/>
  <c r="AR73" i="54"/>
  <c r="AN72" i="54"/>
  <c r="AP68" i="54"/>
  <c r="AR66" i="54"/>
  <c r="AR61" i="54"/>
  <c r="AR57" i="54"/>
  <c r="AK73" i="54"/>
  <c r="AD57" i="54"/>
  <c r="AC56" i="54"/>
  <c r="W80" i="54"/>
  <c r="S80" i="54"/>
  <c r="U60" i="54"/>
  <c r="S56" i="54"/>
  <c r="P80" i="54"/>
  <c r="N80" i="54"/>
  <c r="Q80" i="54"/>
  <c r="O80" i="54"/>
  <c r="M80" i="54"/>
  <c r="P73" i="54"/>
  <c r="N73" i="54"/>
  <c r="Q72" i="54"/>
  <c r="M72" i="54"/>
  <c r="L72" i="54"/>
  <c r="L70" i="54"/>
  <c r="N69" i="54"/>
  <c r="L69" i="54"/>
  <c r="P68" i="54"/>
  <c r="N68" i="54"/>
  <c r="N66" i="54"/>
  <c r="P64" i="54"/>
  <c r="O64" i="54"/>
  <c r="P62" i="54"/>
  <c r="L62" i="54"/>
  <c r="Q61" i="54"/>
  <c r="O61" i="54"/>
  <c r="L61" i="54"/>
  <c r="N60" i="54"/>
  <c r="M60" i="54"/>
  <c r="L60" i="54"/>
  <c r="Q57" i="54"/>
  <c r="O57" i="54"/>
  <c r="M57" i="54"/>
  <c r="O56" i="54"/>
  <c r="N56" i="54"/>
  <c r="M56" i="54"/>
  <c r="AA58" i="54"/>
  <c r="S57" i="54"/>
  <c r="BG80" i="54"/>
  <c r="BC80" i="54"/>
  <c r="BC74" i="54"/>
  <c r="BF73" i="54"/>
  <c r="BC73" i="54"/>
  <c r="BF72" i="54"/>
  <c r="BE72" i="54"/>
  <c r="BB72" i="54"/>
  <c r="BF70" i="54"/>
  <c r="BE70" i="54"/>
  <c r="BF69" i="54"/>
  <c r="BD69" i="54"/>
  <c r="BB69" i="54"/>
  <c r="BE68" i="54"/>
  <c r="BD68" i="54"/>
  <c r="BB68" i="54"/>
  <c r="BF66" i="54"/>
  <c r="BE66" i="54"/>
  <c r="BD66" i="54"/>
  <c r="BB66" i="54"/>
  <c r="BD64" i="54"/>
  <c r="BB64" i="54"/>
  <c r="BG62" i="54"/>
  <c r="BF62" i="54"/>
  <c r="BC62" i="54"/>
  <c r="BB62" i="54"/>
  <c r="BE61" i="54"/>
  <c r="BD61" i="54"/>
  <c r="BF60" i="54"/>
  <c r="BB60" i="54"/>
  <c r="BF58" i="54"/>
  <c r="BC58" i="54"/>
  <c r="BB58" i="54"/>
  <c r="BD57" i="54"/>
  <c r="BC57" i="54"/>
  <c r="BF56" i="54"/>
  <c r="BC56" i="54"/>
  <c r="BB56" i="54"/>
  <c r="AZ80" i="54"/>
  <c r="AW80" i="54"/>
  <c r="AV80" i="54"/>
  <c r="AY74" i="54"/>
  <c r="AU74" i="54"/>
  <c r="AV73" i="54"/>
  <c r="AX72" i="54"/>
  <c r="AY70" i="54"/>
  <c r="AX70" i="54"/>
  <c r="AW69" i="54"/>
  <c r="AV69" i="54"/>
  <c r="AY68" i="54"/>
  <c r="AU68" i="54"/>
  <c r="AY66" i="54"/>
  <c r="AX66" i="54"/>
  <c r="AY64" i="54"/>
  <c r="AW64" i="54"/>
  <c r="AV64" i="54"/>
  <c r="AU64" i="54"/>
  <c r="AY62" i="54"/>
  <c r="AX62" i="54"/>
  <c r="AW62" i="54"/>
  <c r="AU62" i="54"/>
  <c r="AZ61" i="54"/>
  <c r="AX61" i="54"/>
  <c r="AW61" i="54"/>
  <c r="AV61" i="54"/>
  <c r="AY60" i="54"/>
  <c r="AW60" i="54"/>
  <c r="AV60" i="54"/>
  <c r="AU60" i="54"/>
  <c r="AY58" i="54"/>
  <c r="AX58" i="54"/>
  <c r="AW58" i="54"/>
  <c r="AU58" i="54"/>
  <c r="AY57" i="54"/>
  <c r="AX57" i="54"/>
  <c r="AV57" i="54"/>
  <c r="AU57" i="54"/>
  <c r="AZ56" i="54"/>
  <c r="AX56" i="54"/>
  <c r="AW56" i="54"/>
  <c r="AV56" i="54"/>
  <c r="AS80" i="54"/>
  <c r="AQ80" i="54"/>
  <c r="AO80" i="54"/>
  <c r="AO74" i="54"/>
  <c r="AQ73" i="54"/>
  <c r="AQ72" i="54"/>
  <c r="AO72" i="54"/>
  <c r="AO70" i="54"/>
  <c r="AO69" i="54"/>
  <c r="AQ68" i="54"/>
  <c r="AO68" i="54"/>
  <c r="AO66" i="54"/>
  <c r="AQ64" i="54"/>
  <c r="AO64" i="54"/>
  <c r="AO62" i="54"/>
  <c r="AQ61" i="54"/>
  <c r="AO61" i="54"/>
  <c r="AQ60" i="54"/>
  <c r="AO60" i="54"/>
  <c r="AQ58" i="54"/>
  <c r="AO58" i="54"/>
  <c r="AQ57" i="54"/>
  <c r="AQ56" i="54"/>
  <c r="AO56" i="54"/>
  <c r="AL80" i="54"/>
  <c r="AK80" i="54"/>
  <c r="AJ80" i="54"/>
  <c r="AH80" i="54"/>
  <c r="AG80" i="54"/>
  <c r="AK74" i="54"/>
  <c r="AH74" i="54"/>
  <c r="AG74" i="54"/>
  <c r="AI73" i="54"/>
  <c r="AH73" i="54"/>
  <c r="AK72" i="54"/>
  <c r="AH72" i="54"/>
  <c r="AG72" i="54"/>
  <c r="AJ70" i="54"/>
  <c r="AH70" i="54"/>
  <c r="AG70" i="54"/>
  <c r="AJ69" i="54"/>
  <c r="AI69" i="54"/>
  <c r="AJ68" i="54"/>
  <c r="AH68" i="54"/>
  <c r="AG68" i="54"/>
  <c r="AK66" i="54"/>
  <c r="AJ66" i="54"/>
  <c r="AH66" i="54"/>
  <c r="AG66" i="54"/>
  <c r="AK64" i="54"/>
  <c r="AJ64" i="54"/>
  <c r="AH64" i="54"/>
  <c r="AK62" i="54"/>
  <c r="AJ62" i="54"/>
  <c r="AH62" i="54"/>
  <c r="AG62" i="54"/>
  <c r="AJ61" i="54"/>
  <c r="AI61" i="54"/>
  <c r="AK60" i="54"/>
  <c r="AJ60" i="54"/>
  <c r="AG60" i="54"/>
  <c r="AK58" i="54"/>
  <c r="AJ58" i="54"/>
  <c r="AI58" i="54"/>
  <c r="AH58" i="54"/>
  <c r="AG58" i="54"/>
  <c r="AK57" i="54"/>
  <c r="AJ57" i="54"/>
  <c r="AI57" i="54"/>
  <c r="AG57" i="54"/>
  <c r="AK56" i="54"/>
  <c r="AJ56" i="54"/>
  <c r="AI56" i="54"/>
  <c r="AG56" i="54"/>
  <c r="AE80" i="54"/>
  <c r="AD80" i="54"/>
  <c r="AC80" i="54"/>
  <c r="AA80" i="54"/>
  <c r="Z80" i="54"/>
  <c r="AE74" i="54"/>
  <c r="AD74" i="54"/>
  <c r="AA74" i="54"/>
  <c r="Z74" i="54"/>
  <c r="AC73" i="54"/>
  <c r="AB73" i="54"/>
  <c r="AD72" i="54"/>
  <c r="Z72" i="54"/>
  <c r="AE70" i="54"/>
  <c r="AD70" i="54"/>
  <c r="AC70" i="54"/>
  <c r="AB70" i="54"/>
  <c r="AA70" i="54"/>
  <c r="Z70" i="54"/>
  <c r="AE69" i="54"/>
  <c r="AD69" i="54"/>
  <c r="AB69" i="54"/>
  <c r="AA69" i="54"/>
  <c r="Z69" i="54"/>
  <c r="AD68" i="54"/>
  <c r="AC68" i="54"/>
  <c r="AA68" i="54"/>
  <c r="Z68" i="54"/>
  <c r="AE66" i="54"/>
  <c r="AD66" i="54"/>
  <c r="AC66" i="54"/>
  <c r="AB66" i="54"/>
  <c r="AA66" i="54"/>
  <c r="Z66" i="54"/>
  <c r="AD64" i="54"/>
  <c r="AC64" i="54"/>
  <c r="AA64" i="54"/>
  <c r="Z64" i="54"/>
  <c r="AE62" i="54"/>
  <c r="AD62" i="54"/>
  <c r="AC62" i="54"/>
  <c r="AB62" i="54"/>
  <c r="AA62" i="54"/>
  <c r="Z62" i="54"/>
  <c r="AE61" i="54"/>
  <c r="AD61" i="54"/>
  <c r="AC61" i="54"/>
  <c r="AB61" i="54"/>
  <c r="AA61" i="54"/>
  <c r="Z61" i="54"/>
  <c r="AC60" i="54"/>
  <c r="AB60" i="54"/>
  <c r="AA60" i="54"/>
  <c r="AD58" i="54"/>
  <c r="AC58" i="54"/>
  <c r="AB58" i="54"/>
  <c r="Z58" i="54"/>
  <c r="AC57" i="54"/>
  <c r="AB57" i="54"/>
  <c r="AD56" i="54"/>
  <c r="AA56" i="54"/>
  <c r="Z56" i="54"/>
  <c r="X80" i="54"/>
  <c r="V80" i="54"/>
  <c r="T80" i="54"/>
  <c r="W74" i="54"/>
  <c r="V74" i="54"/>
  <c r="T74" i="54"/>
  <c r="S74" i="54"/>
  <c r="V73" i="54"/>
  <c r="U73" i="54"/>
  <c r="T73" i="54"/>
  <c r="W72" i="54"/>
  <c r="V72" i="54"/>
  <c r="T72" i="54"/>
  <c r="W70" i="54"/>
  <c r="V70" i="54"/>
  <c r="T70" i="54"/>
  <c r="S70" i="54"/>
  <c r="V69" i="54"/>
  <c r="U69" i="54"/>
  <c r="T69" i="54"/>
  <c r="W68" i="54"/>
  <c r="T68" i="54"/>
  <c r="S68" i="54"/>
  <c r="X66" i="54"/>
  <c r="W66" i="54"/>
  <c r="V66" i="54"/>
  <c r="T66" i="54"/>
  <c r="S66" i="54"/>
  <c r="W64" i="54"/>
  <c r="V64" i="54"/>
  <c r="T64" i="54"/>
  <c r="S64" i="54"/>
  <c r="W62" i="54"/>
  <c r="V62" i="54"/>
  <c r="T62" i="54"/>
  <c r="S62" i="54"/>
  <c r="V61" i="54"/>
  <c r="U61" i="54"/>
  <c r="T61" i="54"/>
  <c r="W60" i="54"/>
  <c r="V60" i="54"/>
  <c r="T60" i="54"/>
  <c r="S60" i="54"/>
  <c r="W58" i="54"/>
  <c r="V58" i="54"/>
  <c r="T58" i="54"/>
  <c r="S58" i="54"/>
  <c r="X57" i="54"/>
  <c r="V57" i="54"/>
  <c r="U57" i="54"/>
  <c r="T57" i="54"/>
  <c r="W56" i="54"/>
  <c r="V56" i="54"/>
  <c r="T56" i="54"/>
  <c r="E56" i="54"/>
  <c r="E57" i="54"/>
  <c r="E58" i="54"/>
  <c r="E60" i="54"/>
  <c r="E61" i="54"/>
  <c r="E62" i="54"/>
  <c r="E64" i="54"/>
  <c r="E66" i="54"/>
  <c r="E68" i="54"/>
  <c r="E69" i="54"/>
  <c r="E70" i="54"/>
  <c r="E72" i="54"/>
  <c r="E73" i="54"/>
  <c r="E74" i="54"/>
  <c r="G56" i="54"/>
  <c r="H56" i="54"/>
  <c r="I56" i="54"/>
  <c r="J56" i="54"/>
  <c r="G57" i="54"/>
  <c r="H57" i="54"/>
  <c r="I57" i="54"/>
  <c r="J57" i="54"/>
  <c r="G58" i="54"/>
  <c r="H58" i="54"/>
  <c r="I58" i="54"/>
  <c r="G60" i="54"/>
  <c r="H60" i="54"/>
  <c r="I60" i="54"/>
  <c r="G61" i="54"/>
  <c r="H61" i="54"/>
  <c r="I61" i="54"/>
  <c r="J61" i="54"/>
  <c r="G62" i="54"/>
  <c r="H62" i="54"/>
  <c r="I62" i="54"/>
  <c r="J62" i="54"/>
  <c r="G64" i="54"/>
  <c r="H64" i="54"/>
  <c r="I64" i="54"/>
  <c r="G66" i="54"/>
  <c r="H66" i="54"/>
  <c r="I66" i="54"/>
  <c r="J66" i="54"/>
  <c r="G68" i="54"/>
  <c r="H68" i="54"/>
  <c r="I68" i="54"/>
  <c r="J68" i="54"/>
  <c r="G69" i="54"/>
  <c r="H69" i="54"/>
  <c r="I69" i="54"/>
  <c r="J69" i="54"/>
  <c r="G70" i="54"/>
  <c r="H70" i="54"/>
  <c r="I70" i="54"/>
  <c r="J70" i="54"/>
  <c r="G72" i="54"/>
  <c r="H72" i="54"/>
  <c r="I72" i="54"/>
  <c r="J72" i="54"/>
  <c r="G73" i="54"/>
  <c r="H73" i="54"/>
  <c r="I73" i="54"/>
  <c r="G74" i="54"/>
  <c r="H74" i="54"/>
  <c r="I74" i="54"/>
  <c r="F57" i="54"/>
  <c r="F58" i="54"/>
  <c r="F60" i="54"/>
  <c r="F61" i="54"/>
  <c r="F62" i="54"/>
  <c r="F64" i="54"/>
  <c r="F66" i="54"/>
  <c r="F68" i="54"/>
  <c r="F69" i="54"/>
  <c r="F70" i="54"/>
  <c r="F72" i="54"/>
  <c r="F73" i="54"/>
  <c r="F74" i="54"/>
  <c r="F56" i="54"/>
  <c r="F80" i="54"/>
  <c r="G80" i="54"/>
  <c r="H80" i="54"/>
  <c r="I80" i="54"/>
  <c r="J80" i="54"/>
  <c r="E80" i="54"/>
  <c r="H44" i="54"/>
  <c r="C22" i="1"/>
  <c r="H49" i="54"/>
  <c r="H37" i="54"/>
  <c r="H32" i="54"/>
  <c r="C21" i="1"/>
  <c r="L64" i="54" l="1"/>
  <c r="L68" i="54"/>
  <c r="O72" i="54"/>
  <c r="U56" i="54"/>
  <c r="U72" i="54"/>
  <c r="AI60" i="54"/>
  <c r="AN56" i="54"/>
  <c r="AR60" i="54"/>
  <c r="AR72" i="54"/>
  <c r="AW72" i="54"/>
  <c r="BD60" i="54"/>
  <c r="V68" i="54"/>
  <c r="S72" i="54"/>
  <c r="AE56" i="54"/>
  <c r="Z60" i="54"/>
  <c r="AD60" i="54"/>
  <c r="AB64" i="54"/>
  <c r="AB68" i="54"/>
  <c r="AA72" i="54"/>
  <c r="AH56" i="54"/>
  <c r="AH60" i="54"/>
  <c r="AG64" i="54"/>
  <c r="AK68" i="54"/>
  <c r="AK70" i="54"/>
  <c r="AJ72" i="54"/>
  <c r="AJ74" i="54"/>
  <c r="AQ62" i="54"/>
  <c r="AQ66" i="54"/>
  <c r="AQ70" i="54"/>
  <c r="AQ74" i="54"/>
  <c r="AU56" i="54"/>
  <c r="AY56" i="54"/>
  <c r="AV58" i="54"/>
  <c r="AX60" i="54"/>
  <c r="AV62" i="54"/>
  <c r="AZ62" i="54"/>
  <c r="AX64" i="54"/>
  <c r="AU66" i="54"/>
  <c r="AX68" i="54"/>
  <c r="AU70" i="54"/>
  <c r="AY72" i="54"/>
  <c r="AX74" i="54"/>
  <c r="BE56" i="54"/>
  <c r="BE58" i="54"/>
  <c r="BE60" i="54"/>
  <c r="BE62" i="54"/>
  <c r="BC64" i="54"/>
  <c r="BC66" i="54"/>
  <c r="BG66" i="54"/>
  <c r="BF68" i="54"/>
  <c r="BB70" i="54"/>
  <c r="BC72" i="54"/>
  <c r="Q56" i="54"/>
  <c r="N58" i="54"/>
  <c r="P60" i="54"/>
  <c r="M64" i="54"/>
  <c r="M68" i="54"/>
  <c r="P70" i="54"/>
  <c r="P72" i="54"/>
  <c r="N74" i="54"/>
  <c r="U58" i="54"/>
  <c r="AC72" i="54"/>
  <c r="AI64" i="54"/>
  <c r="AN68" i="54"/>
  <c r="I67" i="54"/>
  <c r="F71" i="54"/>
  <c r="F67" i="54"/>
  <c r="F63" i="54"/>
  <c r="F59" i="54"/>
  <c r="BC48" i="54"/>
  <c r="BC40" i="54"/>
  <c r="BC42" i="54"/>
  <c r="BF42" i="54"/>
  <c r="BE50" i="54"/>
  <c r="BE40" i="54"/>
  <c r="BE42" i="54"/>
  <c r="BB42" i="54"/>
  <c r="AX48" i="54"/>
  <c r="AX40" i="54"/>
  <c r="AX42" i="54"/>
  <c r="AY49" i="54"/>
  <c r="AY40" i="54"/>
  <c r="AY42" i="54"/>
  <c r="AV48" i="54"/>
  <c r="AV40" i="54"/>
  <c r="AV42" i="54"/>
  <c r="AW49" i="54"/>
  <c r="AW40" i="54"/>
  <c r="AW42" i="54"/>
  <c r="AU49" i="54"/>
  <c r="AU42" i="54"/>
  <c r="AN42" i="54"/>
  <c r="AO48" i="54"/>
  <c r="AO40" i="54"/>
  <c r="AO42" i="54"/>
  <c r="AQ50" i="54"/>
  <c r="AQ40" i="54"/>
  <c r="AQ42" i="54"/>
  <c r="AR42" i="54"/>
  <c r="AP40" i="54"/>
  <c r="AP42" i="54"/>
  <c r="AI40" i="54"/>
  <c r="AI42" i="54"/>
  <c r="AH48" i="54"/>
  <c r="AH40" i="54"/>
  <c r="AH42" i="54"/>
  <c r="AK40" i="54"/>
  <c r="AK42" i="54"/>
  <c r="AG42" i="54"/>
  <c r="AJ50" i="54"/>
  <c r="AJ40" i="54"/>
  <c r="AJ42" i="54"/>
  <c r="Z50" i="54"/>
  <c r="Z42" i="54"/>
  <c r="AA48" i="54"/>
  <c r="AA40" i="54"/>
  <c r="AA42" i="54"/>
  <c r="AD40" i="54"/>
  <c r="AD42" i="54"/>
  <c r="V50" i="54"/>
  <c r="V40" i="54"/>
  <c r="V42" i="54"/>
  <c r="W40" i="54"/>
  <c r="W42" i="54"/>
  <c r="S42" i="54"/>
  <c r="T48" i="54"/>
  <c r="T40" i="54"/>
  <c r="T42" i="54"/>
  <c r="P40" i="54"/>
  <c r="P42" i="54"/>
  <c r="O49" i="54"/>
  <c r="O40" i="54"/>
  <c r="O42" i="54"/>
  <c r="M48" i="54"/>
  <c r="M40" i="54"/>
  <c r="M42" i="54"/>
  <c r="N38" i="54"/>
  <c r="N40" i="54"/>
  <c r="N42" i="54"/>
  <c r="E35" i="54"/>
  <c r="E42" i="54"/>
  <c r="I42" i="54"/>
  <c r="I40" i="54"/>
  <c r="J42" i="54"/>
  <c r="T59" i="54"/>
  <c r="AC69" i="54"/>
  <c r="AH57" i="54"/>
  <c r="AH61" i="54"/>
  <c r="AH69" i="54"/>
  <c r="AJ73" i="54"/>
  <c r="AO57" i="54"/>
  <c r="AQ69" i="54"/>
  <c r="AO73" i="54"/>
  <c r="AW57" i="54"/>
  <c r="AU61" i="54"/>
  <c r="AY61" i="54"/>
  <c r="AZ69" i="54"/>
  <c r="AU72" i="54"/>
  <c r="AW73" i="54"/>
  <c r="BE57" i="54"/>
  <c r="BC60" i="54"/>
  <c r="BC61" i="54"/>
  <c r="BE64" i="54"/>
  <c r="BC68" i="54"/>
  <c r="BE69" i="54"/>
  <c r="BD72" i="54"/>
  <c r="BB73" i="54"/>
  <c r="L56" i="54"/>
  <c r="P56" i="54"/>
  <c r="N57" i="54"/>
  <c r="O60" i="54"/>
  <c r="M61" i="54"/>
  <c r="N64" i="54"/>
  <c r="O68" i="54"/>
  <c r="M69" i="54"/>
  <c r="N72" i="54"/>
  <c r="L73" i="54"/>
  <c r="W57" i="54"/>
  <c r="W69" i="54"/>
  <c r="AB72" i="54"/>
  <c r="AI68" i="54"/>
  <c r="AP57" i="54"/>
  <c r="AP61" i="54"/>
  <c r="AP69" i="54"/>
  <c r="BD56" i="54"/>
  <c r="BB61" i="54"/>
  <c r="F49" i="54"/>
  <c r="F40" i="54"/>
  <c r="F42" i="54"/>
  <c r="H47" i="54"/>
  <c r="H42" i="54"/>
  <c r="H40" i="54"/>
  <c r="E34" i="54"/>
  <c r="G40" i="54"/>
  <c r="G42" i="54"/>
  <c r="BC69" i="54"/>
  <c r="BE73" i="54"/>
  <c r="L57" i="54"/>
  <c r="P57" i="54"/>
  <c r="P61" i="54"/>
  <c r="P69" i="54"/>
  <c r="O73" i="54"/>
  <c r="W73" i="54"/>
  <c r="AA57" i="54"/>
  <c r="AA73" i="54"/>
  <c r="H34" i="54"/>
  <c r="I63" i="54"/>
  <c r="V71" i="54"/>
  <c r="AH71" i="54"/>
  <c r="AW71" i="54"/>
  <c r="BD73" i="54"/>
  <c r="N61" i="54"/>
  <c r="O69" i="54"/>
  <c r="M73" i="54"/>
  <c r="W61" i="54"/>
  <c r="S73" i="54"/>
  <c r="AB56" i="54"/>
  <c r="AE57" i="54"/>
  <c r="AD73" i="54"/>
  <c r="AK61" i="54"/>
  <c r="AI72" i="54"/>
  <c r="AN60" i="54"/>
  <c r="AN64" i="54"/>
  <c r="AR69" i="54"/>
  <c r="AY69" i="54"/>
  <c r="AU73" i="54"/>
  <c r="I59" i="54"/>
  <c r="T67" i="54"/>
  <c r="AD59" i="54"/>
  <c r="I71" i="54"/>
  <c r="V63" i="54"/>
  <c r="BD74" i="54"/>
  <c r="O58" i="54"/>
  <c r="M62" i="54"/>
  <c r="Q62" i="54"/>
  <c r="O66" i="54"/>
  <c r="M70" i="54"/>
  <c r="Q70" i="54"/>
  <c r="O74" i="54"/>
  <c r="U66" i="54"/>
  <c r="AI66" i="54"/>
  <c r="AN62" i="54"/>
  <c r="AN70" i="54"/>
  <c r="AV66" i="54"/>
  <c r="AW70" i="54"/>
  <c r="BC70" i="54"/>
  <c r="BE74" i="54"/>
  <c r="L58" i="54"/>
  <c r="P58" i="54"/>
  <c r="N62" i="54"/>
  <c r="L66" i="54"/>
  <c r="P66" i="54"/>
  <c r="N70" i="54"/>
  <c r="L74" i="54"/>
  <c r="P74" i="54"/>
  <c r="AC74" i="54"/>
  <c r="AI62" i="54"/>
  <c r="AN58" i="54"/>
  <c r="AR62" i="54"/>
  <c r="AR70" i="54"/>
  <c r="AN74" i="54"/>
  <c r="AW66" i="54"/>
  <c r="I32" i="54"/>
  <c r="BD70" i="54"/>
  <c r="BB74" i="54"/>
  <c r="BF74" i="54"/>
  <c r="M58" i="54"/>
  <c r="O62" i="54"/>
  <c r="M66" i="54"/>
  <c r="Q66" i="54"/>
  <c r="M74" i="54"/>
  <c r="U62" i="54"/>
  <c r="AN66" i="54"/>
  <c r="AR74" i="54"/>
  <c r="D43" i="54"/>
  <c r="E50" i="54"/>
  <c r="H71" i="54"/>
  <c r="H67" i="54"/>
  <c r="H63" i="54"/>
  <c r="H59" i="54"/>
  <c r="U59" i="54"/>
  <c r="U67" i="54"/>
  <c r="AJ67" i="54"/>
  <c r="AK69" i="54"/>
  <c r="AR68" i="54"/>
  <c r="BF63" i="54"/>
  <c r="G71" i="54"/>
  <c r="G63" i="54"/>
  <c r="G59" i="54"/>
  <c r="E71" i="54"/>
  <c r="E63" i="54"/>
  <c r="E59" i="54"/>
  <c r="V59" i="54"/>
  <c r="T63" i="54"/>
  <c r="V67" i="54"/>
  <c r="T71" i="54"/>
  <c r="Z59" i="54"/>
  <c r="AH63" i="54"/>
  <c r="AW63" i="54"/>
  <c r="AW67" i="54"/>
  <c r="BE67" i="54"/>
  <c r="L59" i="54"/>
  <c r="L63" i="54"/>
  <c r="L71" i="54"/>
  <c r="AP71" i="54"/>
  <c r="AU71" i="54"/>
  <c r="F47" i="54"/>
  <c r="E40" i="54"/>
  <c r="E39" i="54"/>
  <c r="D80" i="54"/>
  <c r="J71" i="54"/>
  <c r="J63" i="54"/>
  <c r="U63" i="54"/>
  <c r="U71" i="54"/>
  <c r="AB59" i="54"/>
  <c r="AB63" i="54"/>
  <c r="AJ59" i="54"/>
  <c r="AW59" i="54"/>
  <c r="BD63" i="54"/>
  <c r="P63" i="54"/>
  <c r="P67" i="54"/>
  <c r="F36" i="54"/>
  <c r="E48" i="54"/>
  <c r="E37" i="54"/>
  <c r="AN71" i="54"/>
  <c r="AK71" i="54"/>
  <c r="O71" i="54"/>
  <c r="BD71" i="54"/>
  <c r="AV71" i="54"/>
  <c r="AQ71" i="54"/>
  <c r="AC71" i="54"/>
  <c r="AG71" i="54"/>
  <c r="AA71" i="54"/>
  <c r="W71" i="54"/>
  <c r="N71" i="54"/>
  <c r="BC71" i="54"/>
  <c r="AO71" i="54"/>
  <c r="AJ71" i="54"/>
  <c r="AB71" i="54"/>
  <c r="AY71" i="54"/>
  <c r="AR71" i="54"/>
  <c r="Z71" i="54"/>
  <c r="S71" i="54"/>
  <c r="M71" i="54"/>
  <c r="BF71" i="54"/>
  <c r="BB71" i="54"/>
  <c r="AI71" i="54"/>
  <c r="W67" i="54"/>
  <c r="O67" i="54"/>
  <c r="BD67" i="54"/>
  <c r="AV67" i="54"/>
  <c r="AQ67" i="54"/>
  <c r="AA67" i="54"/>
  <c r="AP67" i="54"/>
  <c r="BC67" i="54"/>
  <c r="AO67" i="54"/>
  <c r="AH67" i="54"/>
  <c r="AD67" i="54"/>
  <c r="Z67" i="54"/>
  <c r="AX67" i="54"/>
  <c r="AN67" i="54"/>
  <c r="BB67" i="54"/>
  <c r="AC67" i="54"/>
  <c r="BB63" i="54"/>
  <c r="AN63" i="54"/>
  <c r="AK63" i="54"/>
  <c r="W63" i="54"/>
  <c r="O63" i="54"/>
  <c r="BC63" i="54"/>
  <c r="AV63" i="54"/>
  <c r="AQ63" i="54"/>
  <c r="AA63" i="54"/>
  <c r="S63" i="54"/>
  <c r="N63" i="54"/>
  <c r="AY63" i="54"/>
  <c r="AU63" i="54"/>
  <c r="AO63" i="54"/>
  <c r="AJ63" i="54"/>
  <c r="AD63" i="54"/>
  <c r="Z63" i="54"/>
  <c r="AR63" i="54"/>
  <c r="M63" i="54"/>
  <c r="BE63" i="54"/>
  <c r="AX63" i="54"/>
  <c r="AI63" i="54"/>
  <c r="AC63" i="54"/>
  <c r="AG59" i="54"/>
  <c r="O59" i="54"/>
  <c r="BE59" i="54"/>
  <c r="AV59" i="54"/>
  <c r="AQ59" i="54"/>
  <c r="AI59" i="54"/>
  <c r="AA59" i="54"/>
  <c r="BF59" i="54"/>
  <c r="AP59" i="54"/>
  <c r="W59" i="54"/>
  <c r="N59" i="54"/>
  <c r="BD59" i="54"/>
  <c r="AY59" i="54"/>
  <c r="AU59" i="54"/>
  <c r="AO59" i="54"/>
  <c r="AH59" i="54"/>
  <c r="BB59" i="54"/>
  <c r="S59" i="54"/>
  <c r="M59" i="54"/>
  <c r="BC59" i="54"/>
  <c r="AX59" i="54"/>
  <c r="AC59" i="54"/>
  <c r="BE71" i="54"/>
  <c r="J32" i="54"/>
  <c r="J47" i="54"/>
  <c r="J39" i="54"/>
  <c r="O39" i="54"/>
  <c r="AN35" i="54"/>
  <c r="J46" i="54"/>
  <c r="J38" i="54"/>
  <c r="J45" i="54"/>
  <c r="J37" i="54"/>
  <c r="J33" i="54"/>
  <c r="Z55" i="54"/>
  <c r="E32" i="54"/>
  <c r="J48" i="54"/>
  <c r="J44" i="54"/>
  <c r="AU39" i="54"/>
  <c r="AX35" i="54"/>
  <c r="AX39" i="54"/>
  <c r="AY32" i="54"/>
  <c r="AY48" i="54"/>
  <c r="AY35" i="54"/>
  <c r="AX47" i="54"/>
  <c r="AU32" i="54"/>
  <c r="AX38" i="54"/>
  <c r="AU40" i="54"/>
  <c r="AX43" i="54"/>
  <c r="AX46" i="54"/>
  <c r="AU48" i="54"/>
  <c r="AX71" i="54"/>
  <c r="AX73" i="54"/>
  <c r="AU47" i="54"/>
  <c r="AU35" i="54"/>
  <c r="AY36" i="54"/>
  <c r="AY39" i="54"/>
  <c r="AU43" i="54"/>
  <c r="AY44" i="54"/>
  <c r="AY47" i="54"/>
  <c r="AX34" i="54"/>
  <c r="AU36" i="54"/>
  <c r="AU44" i="54"/>
  <c r="AX50" i="54"/>
  <c r="AN80" i="54"/>
  <c r="AO35" i="54"/>
  <c r="AP49" i="54"/>
  <c r="AP48" i="54"/>
  <c r="AP36" i="54"/>
  <c r="AP44" i="54"/>
  <c r="AP38" i="54"/>
  <c r="AP46" i="54"/>
  <c r="AP50" i="54"/>
  <c r="AN34" i="54"/>
  <c r="AR38" i="54"/>
  <c r="AR50" i="54"/>
  <c r="AN32" i="54"/>
  <c r="AP34" i="54"/>
  <c r="AR36" i="54"/>
  <c r="AO39" i="54"/>
  <c r="AO43" i="54"/>
  <c r="AR44" i="54"/>
  <c r="AO47" i="54"/>
  <c r="AR48" i="54"/>
  <c r="AP56" i="54"/>
  <c r="AN57" i="54"/>
  <c r="AN59" i="54"/>
  <c r="AN61" i="54"/>
  <c r="AP62" i="54"/>
  <c r="AP66" i="54"/>
  <c r="AN69" i="54"/>
  <c r="AP70" i="54"/>
  <c r="AP72" i="54"/>
  <c r="AN73" i="54"/>
  <c r="AP74" i="54"/>
  <c r="AR46" i="54"/>
  <c r="AP32" i="54"/>
  <c r="AN50" i="54"/>
  <c r="AN38" i="54"/>
  <c r="AN46" i="54"/>
  <c r="AR32" i="54"/>
  <c r="AN36" i="54"/>
  <c r="AN40" i="54"/>
  <c r="AN44" i="54"/>
  <c r="AN48" i="54"/>
  <c r="AI80" i="54"/>
  <c r="AJ34" i="54"/>
  <c r="AJ39" i="54"/>
  <c r="AJ43" i="54"/>
  <c r="AG35" i="54"/>
  <c r="AK35" i="54"/>
  <c r="AG32" i="54"/>
  <c r="AG43" i="54"/>
  <c r="AK36" i="54"/>
  <c r="AJ46" i="54"/>
  <c r="AG39" i="54"/>
  <c r="AI49" i="54"/>
  <c r="AI50" i="54"/>
  <c r="AI34" i="54"/>
  <c r="AI46" i="54"/>
  <c r="AK32" i="54"/>
  <c r="AJ35" i="54"/>
  <c r="AI38" i="54"/>
  <c r="AK39" i="54"/>
  <c r="AG44" i="54"/>
  <c r="AJ47" i="54"/>
  <c r="AK59" i="54"/>
  <c r="AG61" i="54"/>
  <c r="AG63" i="54"/>
  <c r="AG67" i="54"/>
  <c r="AG69" i="54"/>
  <c r="AI70" i="54"/>
  <c r="AG73" i="54"/>
  <c r="AI74" i="54"/>
  <c r="AJ38" i="54"/>
  <c r="AG40" i="54"/>
  <c r="AK44" i="54"/>
  <c r="AG48" i="54"/>
  <c r="AG36" i="54"/>
  <c r="AK48" i="54"/>
  <c r="AB80" i="54"/>
  <c r="Z32" i="54"/>
  <c r="Z38" i="54"/>
  <c r="AD44" i="54"/>
  <c r="Z39" i="54"/>
  <c r="AD34" i="54"/>
  <c r="AD46" i="54"/>
  <c r="AD39" i="54"/>
  <c r="AD35" i="54"/>
  <c r="AD48" i="54"/>
  <c r="Z35" i="54"/>
  <c r="Z36" i="54"/>
  <c r="Z43" i="54"/>
  <c r="AD50" i="54"/>
  <c r="AD43" i="54"/>
  <c r="AD47" i="54"/>
  <c r="Z47" i="54"/>
  <c r="Z57" i="54"/>
  <c r="AD71" i="54"/>
  <c r="Z73" i="54"/>
  <c r="AB74" i="54"/>
  <c r="AD32" i="54"/>
  <c r="AD38" i="54"/>
  <c r="Z40" i="54"/>
  <c r="Z46" i="54"/>
  <c r="AA38" i="54"/>
  <c r="Z49" i="54"/>
  <c r="AD49" i="54"/>
  <c r="Z34" i="54"/>
  <c r="AD36" i="54"/>
  <c r="Z44" i="54"/>
  <c r="Z48" i="54"/>
  <c r="U80" i="54"/>
  <c r="S46" i="54"/>
  <c r="U34" i="54"/>
  <c r="S34" i="54"/>
  <c r="T43" i="54"/>
  <c r="W46" i="54"/>
  <c r="S50" i="54"/>
  <c r="U64" i="54"/>
  <c r="U68" i="54"/>
  <c r="S69" i="54"/>
  <c r="U70" i="54"/>
  <c r="T39" i="54"/>
  <c r="W34" i="54"/>
  <c r="S38" i="54"/>
  <c r="T47" i="54"/>
  <c r="W50" i="54"/>
  <c r="U74" i="54"/>
  <c r="S32" i="54"/>
  <c r="T35" i="54"/>
  <c r="W38" i="54"/>
  <c r="L80" i="54"/>
  <c r="N49" i="54"/>
  <c r="N46" i="54"/>
  <c r="N47" i="54"/>
  <c r="N34" i="54"/>
  <c r="N50" i="54"/>
  <c r="N35" i="54"/>
  <c r="N39" i="54"/>
  <c r="Q48" i="54"/>
  <c r="Q38" i="54"/>
  <c r="M34" i="54"/>
  <c r="M38" i="54"/>
  <c r="O35" i="54"/>
  <c r="O38" i="54"/>
  <c r="O43" i="54"/>
  <c r="O50" i="54"/>
  <c r="O34" i="54"/>
  <c r="O36" i="54"/>
  <c r="O44" i="54"/>
  <c r="O47" i="54"/>
  <c r="O32" i="54"/>
  <c r="O48" i="54"/>
  <c r="O46" i="54"/>
  <c r="H35" i="54"/>
  <c r="H38" i="54"/>
  <c r="H45" i="54"/>
  <c r="H33" i="54"/>
  <c r="H39" i="54"/>
  <c r="H46" i="54"/>
  <c r="G48" i="54"/>
  <c r="H50" i="54"/>
  <c r="G32" i="54"/>
  <c r="H36" i="54"/>
  <c r="H43" i="54"/>
  <c r="H48" i="54"/>
  <c r="I50" i="54"/>
  <c r="I48" i="54"/>
  <c r="I46" i="54"/>
  <c r="I44" i="54"/>
  <c r="I38" i="54"/>
  <c r="I36" i="54"/>
  <c r="I34" i="54"/>
  <c r="N32" i="54"/>
  <c r="O33" i="54"/>
  <c r="P34" i="54"/>
  <c r="M35" i="54"/>
  <c r="N36" i="54"/>
  <c r="O37" i="54"/>
  <c r="P38" i="54"/>
  <c r="M39" i="54"/>
  <c r="N44" i="54"/>
  <c r="O45" i="54"/>
  <c r="P46" i="54"/>
  <c r="M47" i="54"/>
  <c r="N48" i="54"/>
  <c r="P50" i="54"/>
  <c r="F37" i="54"/>
  <c r="P33" i="54"/>
  <c r="P37" i="54"/>
  <c r="Q42" i="54"/>
  <c r="P45" i="54"/>
  <c r="M46" i="54"/>
  <c r="Q46" i="54"/>
  <c r="P49" i="54"/>
  <c r="M50" i="54"/>
  <c r="F43" i="54"/>
  <c r="F46" i="54"/>
  <c r="I49" i="54"/>
  <c r="I47" i="54"/>
  <c r="I45" i="54"/>
  <c r="I43" i="54"/>
  <c r="I39" i="54"/>
  <c r="I37" i="54"/>
  <c r="I35" i="54"/>
  <c r="I33" i="54"/>
  <c r="P32" i="54"/>
  <c r="M33" i="54"/>
  <c r="Q33" i="54"/>
  <c r="P36" i="54"/>
  <c r="M37" i="54"/>
  <c r="Q37" i="54"/>
  <c r="P44" i="54"/>
  <c r="M45" i="54"/>
  <c r="P48" i="54"/>
  <c r="M49" i="54"/>
  <c r="M32" i="54"/>
  <c r="Q32" i="54"/>
  <c r="N33" i="54"/>
  <c r="P35" i="54"/>
  <c r="M36" i="54"/>
  <c r="N37" i="54"/>
  <c r="P39" i="54"/>
  <c r="P43" i="54"/>
  <c r="M44" i="54"/>
  <c r="N45" i="54"/>
  <c r="P47" i="54"/>
  <c r="BE33" i="54"/>
  <c r="BB34" i="54"/>
  <c r="BF34" i="54"/>
  <c r="BC35" i="54"/>
  <c r="BE37" i="54"/>
  <c r="BB38" i="54"/>
  <c r="BF38" i="54"/>
  <c r="BC39" i="54"/>
  <c r="BC43" i="54"/>
  <c r="BE45" i="54"/>
  <c r="BB46" i="54"/>
  <c r="BF46" i="54"/>
  <c r="BC47" i="54"/>
  <c r="BE49" i="54"/>
  <c r="BB50" i="54"/>
  <c r="BF50" i="54"/>
  <c r="BE32" i="54"/>
  <c r="BB33" i="54"/>
  <c r="BF33" i="54"/>
  <c r="BC34" i="54"/>
  <c r="BE36" i="54"/>
  <c r="BB37" i="54"/>
  <c r="BF37" i="54"/>
  <c r="BC38" i="54"/>
  <c r="BG38" i="54"/>
  <c r="BG42" i="54"/>
  <c r="BE44" i="54"/>
  <c r="BB45" i="54"/>
  <c r="BF45" i="54"/>
  <c r="BC46" i="54"/>
  <c r="BE48" i="54"/>
  <c r="BB49" i="54"/>
  <c r="BF49" i="54"/>
  <c r="BC50" i="54"/>
  <c r="BB32" i="54"/>
  <c r="BF32" i="54"/>
  <c r="BC33" i="54"/>
  <c r="BE35" i="54"/>
  <c r="BB36" i="54"/>
  <c r="BF36" i="54"/>
  <c r="BC37" i="54"/>
  <c r="BE39" i="54"/>
  <c r="BB40" i="54"/>
  <c r="BE43" i="54"/>
  <c r="BB44" i="54"/>
  <c r="BF44" i="54"/>
  <c r="BC45" i="54"/>
  <c r="BE47" i="54"/>
  <c r="BB48" i="54"/>
  <c r="BF48" i="54"/>
  <c r="BC49" i="54"/>
  <c r="BC32" i="54"/>
  <c r="BE34" i="54"/>
  <c r="BB35" i="54"/>
  <c r="BF35" i="54"/>
  <c r="BC36" i="54"/>
  <c r="BE38" i="54"/>
  <c r="BB39" i="54"/>
  <c r="BF39" i="54"/>
  <c r="BB43" i="54"/>
  <c r="BC44" i="54"/>
  <c r="BE46" i="54"/>
  <c r="BB47" i="54"/>
  <c r="BF47" i="54"/>
  <c r="AZ32" i="54"/>
  <c r="AV36" i="54"/>
  <c r="AW32" i="54"/>
  <c r="AX33" i="54"/>
  <c r="AU34" i="54"/>
  <c r="AY34" i="54"/>
  <c r="AV35" i="54"/>
  <c r="AW36" i="54"/>
  <c r="AX37" i="54"/>
  <c r="AU38" i="54"/>
  <c r="AY38" i="54"/>
  <c r="AV39" i="54"/>
  <c r="AV43" i="54"/>
  <c r="AW44" i="54"/>
  <c r="AX45" i="54"/>
  <c r="AU46" i="54"/>
  <c r="AY46" i="54"/>
  <c r="AV47" i="54"/>
  <c r="AW48" i="54"/>
  <c r="AX49" i="54"/>
  <c r="AU50" i="54"/>
  <c r="AY50" i="54"/>
  <c r="AV32" i="54"/>
  <c r="AW37" i="54"/>
  <c r="AX32" i="54"/>
  <c r="AU33" i="54"/>
  <c r="AY33" i="54"/>
  <c r="AV34" i="54"/>
  <c r="AW35" i="54"/>
  <c r="AX36" i="54"/>
  <c r="AU37" i="54"/>
  <c r="AY37" i="54"/>
  <c r="AV38" i="54"/>
  <c r="AZ38" i="54"/>
  <c r="AW39" i="54"/>
  <c r="AZ42" i="54"/>
  <c r="AW43" i="54"/>
  <c r="AX44" i="54"/>
  <c r="AU45" i="54"/>
  <c r="AY45" i="54"/>
  <c r="AV46" i="54"/>
  <c r="AW47" i="54"/>
  <c r="AV50" i="54"/>
  <c r="AV33" i="54"/>
  <c r="AW34" i="54"/>
  <c r="AV37" i="54"/>
  <c r="AZ37" i="54"/>
  <c r="AW38" i="54"/>
  <c r="AV45" i="54"/>
  <c r="AZ45" i="54"/>
  <c r="AW46" i="54"/>
  <c r="AV49" i="54"/>
  <c r="AW50" i="54"/>
  <c r="AW33" i="54"/>
  <c r="AV44" i="54"/>
  <c r="AW45" i="54"/>
  <c r="AQ37" i="54"/>
  <c r="AQ32" i="54"/>
  <c r="AN33" i="54"/>
  <c r="AR33" i="54"/>
  <c r="AO34" i="54"/>
  <c r="AP35" i="54"/>
  <c r="AQ36" i="54"/>
  <c r="AN37" i="54"/>
  <c r="AR37" i="54"/>
  <c r="AO38" i="54"/>
  <c r="AP39" i="54"/>
  <c r="AQ44" i="54"/>
  <c r="AN45" i="54"/>
  <c r="AR45" i="54"/>
  <c r="AO46" i="54"/>
  <c r="AP47" i="54"/>
  <c r="AQ48" i="54"/>
  <c r="AN49" i="54"/>
  <c r="AR49" i="54"/>
  <c r="AO50" i="54"/>
  <c r="AQ33" i="54"/>
  <c r="AQ45" i="54"/>
  <c r="AO33" i="54"/>
  <c r="AQ35" i="54"/>
  <c r="AO37" i="54"/>
  <c r="AQ39" i="54"/>
  <c r="AQ43" i="54"/>
  <c r="AO45" i="54"/>
  <c r="AQ47" i="54"/>
  <c r="AO49" i="54"/>
  <c r="AQ49" i="54"/>
  <c r="AO32" i="54"/>
  <c r="AP33" i="54"/>
  <c r="AQ34" i="54"/>
  <c r="AO36" i="54"/>
  <c r="AP37" i="54"/>
  <c r="AQ38" i="54"/>
  <c r="AN39" i="54"/>
  <c r="AR39" i="54"/>
  <c r="AN43" i="54"/>
  <c r="AO44" i="54"/>
  <c r="AP45" i="54"/>
  <c r="AQ46" i="54"/>
  <c r="AN47" i="54"/>
  <c r="AR47" i="54"/>
  <c r="AI32" i="54"/>
  <c r="AJ33" i="54"/>
  <c r="AG34" i="54"/>
  <c r="AK34" i="54"/>
  <c r="AH35" i="54"/>
  <c r="AI36" i="54"/>
  <c r="AJ37" i="54"/>
  <c r="AG38" i="54"/>
  <c r="AK38" i="54"/>
  <c r="AH39" i="54"/>
  <c r="AH43" i="54"/>
  <c r="AI44" i="54"/>
  <c r="AJ45" i="54"/>
  <c r="AG46" i="54"/>
  <c r="AK46" i="54"/>
  <c r="AH47" i="54"/>
  <c r="AI48" i="54"/>
  <c r="AJ49" i="54"/>
  <c r="AG50" i="54"/>
  <c r="AK50" i="54"/>
  <c r="AJ32" i="54"/>
  <c r="AG33" i="54"/>
  <c r="AK33" i="54"/>
  <c r="AH34" i="54"/>
  <c r="AI35" i="54"/>
  <c r="AJ36" i="54"/>
  <c r="AG37" i="54"/>
  <c r="AK37" i="54"/>
  <c r="AH38" i="54"/>
  <c r="AI39" i="54"/>
  <c r="AJ44" i="54"/>
  <c r="AG45" i="54"/>
  <c r="AK45" i="54"/>
  <c r="AH46" i="54"/>
  <c r="AI47" i="54"/>
  <c r="AJ48" i="54"/>
  <c r="AG49" i="54"/>
  <c r="AK49" i="54"/>
  <c r="AH50" i="54"/>
  <c r="AH33" i="54"/>
  <c r="AH37" i="54"/>
  <c r="AH45" i="54"/>
  <c r="AH49" i="54"/>
  <c r="AH32" i="54"/>
  <c r="AI33" i="54"/>
  <c r="AH36" i="54"/>
  <c r="AI37" i="54"/>
  <c r="AH44" i="54"/>
  <c r="AI45" i="54"/>
  <c r="AG47" i="54"/>
  <c r="AK47" i="54"/>
  <c r="AA35" i="54"/>
  <c r="AA39" i="54"/>
  <c r="AA43" i="54"/>
  <c r="AA47" i="54"/>
  <c r="Z33" i="54"/>
  <c r="AD33" i="54"/>
  <c r="AA34" i="54"/>
  <c r="Z37" i="54"/>
  <c r="AD37" i="54"/>
  <c r="AE38" i="54"/>
  <c r="AE42" i="54"/>
  <c r="Z45" i="54"/>
  <c r="AD45" i="54"/>
  <c r="AA46" i="54"/>
  <c r="AE46" i="54"/>
  <c r="AA50" i="54"/>
  <c r="AE50" i="54"/>
  <c r="AE33" i="54"/>
  <c r="AE37" i="54"/>
  <c r="AA45" i="54"/>
  <c r="AE45" i="54"/>
  <c r="AA49" i="54"/>
  <c r="AA33" i="54"/>
  <c r="AA37" i="54"/>
  <c r="AA32" i="54"/>
  <c r="AE32" i="54"/>
  <c r="AA36" i="54"/>
  <c r="AA44" i="54"/>
  <c r="V37" i="54"/>
  <c r="V32" i="54"/>
  <c r="S33" i="54"/>
  <c r="W33" i="54"/>
  <c r="T34" i="54"/>
  <c r="V36" i="54"/>
  <c r="W37" i="54"/>
  <c r="T38" i="54"/>
  <c r="X42" i="54"/>
  <c r="U43" i="54"/>
  <c r="V44" i="54"/>
  <c r="S45" i="54"/>
  <c r="W45" i="54"/>
  <c r="T46" i="54"/>
  <c r="V48" i="54"/>
  <c r="S49" i="54"/>
  <c r="W49" i="54"/>
  <c r="T50" i="54"/>
  <c r="W32" i="54"/>
  <c r="T33" i="54"/>
  <c r="X33" i="54"/>
  <c r="V35" i="54"/>
  <c r="S36" i="54"/>
  <c r="W36" i="54"/>
  <c r="T37" i="54"/>
  <c r="V39" i="54"/>
  <c r="S40" i="54"/>
  <c r="V43" i="54"/>
  <c r="S44" i="54"/>
  <c r="W44" i="54"/>
  <c r="T45" i="54"/>
  <c r="U46" i="54"/>
  <c r="V47" i="54"/>
  <c r="S48" i="54"/>
  <c r="W48" i="54"/>
  <c r="T49" i="54"/>
  <c r="V33" i="54"/>
  <c r="V45" i="54"/>
  <c r="V49" i="54"/>
  <c r="T32" i="54"/>
  <c r="V34" i="54"/>
  <c r="S35" i="54"/>
  <c r="W35" i="54"/>
  <c r="T36" i="54"/>
  <c r="V38" i="54"/>
  <c r="S39" i="54"/>
  <c r="W39" i="54"/>
  <c r="W43" i="54"/>
  <c r="T44" i="54"/>
  <c r="V46" i="54"/>
  <c r="S47" i="54"/>
  <c r="W47" i="54"/>
  <c r="G36" i="54"/>
  <c r="G46" i="54"/>
  <c r="G33" i="54"/>
  <c r="F34" i="54"/>
  <c r="F35" i="54"/>
  <c r="F38" i="54"/>
  <c r="F39" i="54"/>
  <c r="F44" i="54"/>
  <c r="F45" i="54"/>
  <c r="F50" i="54"/>
  <c r="G37" i="54"/>
  <c r="G45" i="54"/>
  <c r="G47" i="54"/>
  <c r="G49" i="54"/>
  <c r="F32" i="54"/>
  <c r="F33" i="54"/>
  <c r="G34" i="54"/>
  <c r="G38" i="54"/>
  <c r="G44" i="54"/>
  <c r="F48" i="54"/>
  <c r="G50" i="54"/>
  <c r="E38" i="54"/>
  <c r="E46" i="54"/>
  <c r="E33" i="54"/>
  <c r="E36" i="54"/>
  <c r="E44" i="54"/>
  <c r="G35" i="54"/>
  <c r="G39" i="54"/>
  <c r="E45" i="54"/>
  <c r="E49" i="54"/>
  <c r="E47" i="54"/>
  <c r="C18" i="1"/>
  <c r="C17" i="1"/>
  <c r="C14" i="1"/>
  <c r="C13" i="1"/>
  <c r="C12" i="1"/>
  <c r="C11" i="1"/>
  <c r="C10" i="1"/>
  <c r="C9" i="1"/>
  <c r="C8" i="1"/>
  <c r="BD49" i="54" l="1"/>
  <c r="BD40" i="54"/>
  <c r="BD42" i="54"/>
  <c r="AC42" i="54"/>
  <c r="AC40" i="54"/>
  <c r="AB40" i="54"/>
  <c r="AB42" i="54"/>
  <c r="U44" i="54"/>
  <c r="U40" i="54"/>
  <c r="U42" i="54"/>
  <c r="L42" i="54"/>
  <c r="AA55" i="54"/>
  <c r="AZ55" i="54"/>
  <c r="M55" i="54"/>
  <c r="AJ55" i="54"/>
  <c r="BE55" i="54"/>
  <c r="V55" i="54"/>
  <c r="AW55" i="54"/>
  <c r="U55" i="54"/>
  <c r="AE55" i="54"/>
  <c r="AI55" i="54"/>
  <c r="AQ55" i="54"/>
  <c r="AP55" i="54"/>
  <c r="AV55" i="54"/>
  <c r="BD33" i="54"/>
  <c r="BD50" i="54"/>
  <c r="N55" i="54"/>
  <c r="T55" i="54"/>
  <c r="X55" i="54"/>
  <c r="D42" i="54"/>
  <c r="S55" i="54"/>
  <c r="BG55" i="54"/>
  <c r="G55" i="54"/>
  <c r="AO55" i="54"/>
  <c r="AY55" i="54"/>
  <c r="E55" i="54"/>
  <c r="D46" i="54"/>
  <c r="BF55" i="54"/>
  <c r="AH55" i="54"/>
  <c r="BD43" i="54"/>
  <c r="BC55" i="54"/>
  <c r="Q55" i="54"/>
  <c r="F55" i="54"/>
  <c r="O55" i="54"/>
  <c r="L55" i="54"/>
  <c r="AU55" i="54"/>
  <c r="AX55" i="54"/>
  <c r="D34" i="54"/>
  <c r="D36" i="54"/>
  <c r="D44" i="54"/>
  <c r="D49" i="54"/>
  <c r="D32" i="54"/>
  <c r="D37" i="54"/>
  <c r="D45" i="54"/>
  <c r="D33" i="54"/>
  <c r="D40" i="54"/>
  <c r="D47" i="54"/>
  <c r="D35" i="54"/>
  <c r="D48" i="54"/>
  <c r="AG55" i="54"/>
  <c r="P55" i="54"/>
  <c r="H55" i="54"/>
  <c r="AN55" i="54"/>
  <c r="D50" i="54"/>
  <c r="BB55" i="54"/>
  <c r="W55" i="54"/>
  <c r="AD55" i="54"/>
  <c r="D38" i="54"/>
  <c r="D39" i="54"/>
  <c r="AR55" i="54"/>
  <c r="AK55" i="54"/>
  <c r="J55" i="54"/>
  <c r="I55" i="54"/>
  <c r="AB47" i="54"/>
  <c r="AC44" i="54"/>
  <c r="AC49" i="54"/>
  <c r="AB45" i="54"/>
  <c r="AB33" i="54"/>
  <c r="AB55" i="54"/>
  <c r="AB39" i="54"/>
  <c r="AB35" i="54"/>
  <c r="AB37" i="54"/>
  <c r="L46" i="54"/>
  <c r="AC37" i="54"/>
  <c r="BD55" i="54"/>
  <c r="BD44" i="54"/>
  <c r="BD38" i="54"/>
  <c r="BD39" i="54"/>
  <c r="BD32" i="54"/>
  <c r="BD37" i="54"/>
  <c r="BD46" i="54"/>
  <c r="BD47" i="54"/>
  <c r="BD48" i="54"/>
  <c r="BD45" i="54"/>
  <c r="BD34" i="54"/>
  <c r="BD35" i="54"/>
  <c r="BD36" i="54"/>
  <c r="AC34" i="54"/>
  <c r="AC32" i="54"/>
  <c r="AB46" i="54"/>
  <c r="AC46" i="54"/>
  <c r="AC47" i="54"/>
  <c r="AB49" i="54"/>
  <c r="AB48" i="54"/>
  <c r="AB44" i="54"/>
  <c r="AB34" i="54"/>
  <c r="AB38" i="54"/>
  <c r="AC50" i="54"/>
  <c r="AC35" i="54"/>
  <c r="AC43" i="54"/>
  <c r="AC39" i="54"/>
  <c r="AC38" i="54"/>
  <c r="AC55" i="54"/>
  <c r="AC48" i="54"/>
  <c r="AC36" i="54"/>
  <c r="AC45" i="54"/>
  <c r="AC33" i="54"/>
  <c r="AB32" i="54"/>
  <c r="AB50" i="54"/>
  <c r="AB36" i="54"/>
  <c r="U37" i="54"/>
  <c r="U50" i="54"/>
  <c r="U47" i="54"/>
  <c r="U35" i="54"/>
  <c r="U45" i="54"/>
  <c r="U49" i="54"/>
  <c r="U32" i="54"/>
  <c r="U48" i="54"/>
  <c r="U33" i="54"/>
  <c r="U38" i="54"/>
  <c r="U39" i="54"/>
  <c r="U36" i="54"/>
  <c r="L39" i="54"/>
  <c r="L34" i="54"/>
  <c r="L44" i="54"/>
  <c r="L45" i="54"/>
  <c r="L35" i="54"/>
  <c r="L40" i="54"/>
  <c r="L36" i="54"/>
  <c r="L32" i="54"/>
  <c r="L33" i="54"/>
  <c r="L48" i="54"/>
  <c r="L49" i="54"/>
  <c r="L47" i="54"/>
  <c r="L37" i="54"/>
  <c r="L50" i="54"/>
  <c r="L38" i="54"/>
  <c r="W73" i="42"/>
  <c r="V73" i="42"/>
  <c r="U73" i="42"/>
  <c r="V72" i="42"/>
  <c r="U72" i="42"/>
  <c r="W71" i="42"/>
  <c r="V71" i="42"/>
  <c r="U71" i="42"/>
  <c r="V70" i="42"/>
  <c r="U70" i="42"/>
  <c r="W69" i="42"/>
  <c r="V69" i="42"/>
  <c r="U69" i="42"/>
  <c r="W68" i="42"/>
  <c r="V68" i="42"/>
  <c r="U68" i="42"/>
  <c r="W67" i="42"/>
  <c r="V67" i="42"/>
  <c r="U67" i="42"/>
  <c r="V66" i="42"/>
  <c r="U66" i="42"/>
  <c r="W65" i="42"/>
  <c r="V65" i="42"/>
  <c r="U65" i="42"/>
  <c r="V64" i="42"/>
  <c r="U64" i="42"/>
  <c r="W63" i="42"/>
  <c r="V63" i="42"/>
  <c r="U63" i="42"/>
  <c r="W62" i="42"/>
  <c r="V62" i="42"/>
  <c r="U62" i="42"/>
  <c r="W61" i="42"/>
  <c r="V61" i="42"/>
  <c r="U61" i="42"/>
  <c r="W60" i="42"/>
  <c r="V60" i="42"/>
  <c r="U60" i="42"/>
  <c r="W59" i="42"/>
  <c r="V59" i="42"/>
  <c r="U59" i="42"/>
  <c r="W58" i="42"/>
  <c r="V58" i="42"/>
  <c r="U58" i="42"/>
  <c r="W57" i="42"/>
  <c r="V57" i="42"/>
  <c r="U57" i="42"/>
  <c r="W56" i="42"/>
  <c r="V56" i="42"/>
  <c r="U56" i="42"/>
  <c r="W55" i="42"/>
  <c r="V55" i="42"/>
  <c r="U55" i="42"/>
  <c r="S73" i="42"/>
  <c r="R73" i="42"/>
  <c r="Q73" i="42"/>
  <c r="S72" i="42"/>
  <c r="R72" i="42"/>
  <c r="Q72" i="42"/>
  <c r="S71" i="42"/>
  <c r="R71" i="42"/>
  <c r="Q71" i="42"/>
  <c r="S70" i="42"/>
  <c r="R70" i="42"/>
  <c r="Q70" i="42"/>
  <c r="S69" i="42"/>
  <c r="R69" i="42"/>
  <c r="Q69" i="42"/>
  <c r="S68" i="42"/>
  <c r="R68" i="42"/>
  <c r="Q68" i="42"/>
  <c r="S67" i="42"/>
  <c r="R67" i="42"/>
  <c r="Q67" i="42"/>
  <c r="S66" i="42"/>
  <c r="R66" i="42"/>
  <c r="Q66" i="42"/>
  <c r="S65" i="42"/>
  <c r="R65" i="42"/>
  <c r="Q65" i="42"/>
  <c r="S64" i="42"/>
  <c r="R64" i="42"/>
  <c r="Q64" i="42"/>
  <c r="S63" i="42"/>
  <c r="R63" i="42"/>
  <c r="Q63" i="42"/>
  <c r="S62" i="42"/>
  <c r="R62" i="42"/>
  <c r="Q62" i="42"/>
  <c r="S61" i="42"/>
  <c r="R61" i="42"/>
  <c r="Q61" i="42"/>
  <c r="S60" i="42"/>
  <c r="R60" i="42"/>
  <c r="Q60" i="42"/>
  <c r="S59" i="42"/>
  <c r="R59" i="42"/>
  <c r="Q59" i="42"/>
  <c r="S58" i="42"/>
  <c r="R58" i="42"/>
  <c r="Q58" i="42"/>
  <c r="S57" i="42"/>
  <c r="R57" i="42"/>
  <c r="Q57" i="42"/>
  <c r="S56" i="42"/>
  <c r="R56" i="42"/>
  <c r="Q56" i="42"/>
  <c r="S55" i="42"/>
  <c r="R55" i="42"/>
  <c r="Q55" i="42"/>
  <c r="O73" i="42"/>
  <c r="N73" i="42"/>
  <c r="M73" i="42"/>
  <c r="N72" i="42"/>
  <c r="M72" i="42"/>
  <c r="O71" i="42"/>
  <c r="N71" i="42"/>
  <c r="M71" i="42"/>
  <c r="O70" i="42"/>
  <c r="N70" i="42"/>
  <c r="M70" i="42"/>
  <c r="O69" i="42"/>
  <c r="N69" i="42"/>
  <c r="M69" i="42"/>
  <c r="O68" i="42"/>
  <c r="N68" i="42"/>
  <c r="M68" i="42"/>
  <c r="O67" i="42"/>
  <c r="N67" i="42"/>
  <c r="M67" i="42"/>
  <c r="N66" i="42"/>
  <c r="M66" i="42"/>
  <c r="O65" i="42"/>
  <c r="N65" i="42"/>
  <c r="M65" i="42"/>
  <c r="N64" i="42"/>
  <c r="M64" i="42"/>
  <c r="O63" i="42"/>
  <c r="N63" i="42"/>
  <c r="M63" i="42"/>
  <c r="O62" i="42"/>
  <c r="N62" i="42"/>
  <c r="M62" i="42"/>
  <c r="N61" i="42"/>
  <c r="M61" i="42"/>
  <c r="O60" i="42"/>
  <c r="N60" i="42"/>
  <c r="M60" i="42"/>
  <c r="O59" i="42"/>
  <c r="N59" i="42"/>
  <c r="M59" i="42"/>
  <c r="O58" i="42"/>
  <c r="N58" i="42"/>
  <c r="M58" i="42"/>
  <c r="O57" i="42"/>
  <c r="N57" i="42"/>
  <c r="M57" i="42"/>
  <c r="O56" i="42"/>
  <c r="N56" i="42"/>
  <c r="M56" i="42"/>
  <c r="O55" i="42"/>
  <c r="N55" i="42"/>
  <c r="M55" i="42"/>
  <c r="K73" i="42"/>
  <c r="J73" i="42"/>
  <c r="I73" i="42"/>
  <c r="K72" i="42"/>
  <c r="J72" i="42"/>
  <c r="I72" i="42"/>
  <c r="K71" i="42"/>
  <c r="J71" i="42"/>
  <c r="I71" i="42"/>
  <c r="K70" i="42"/>
  <c r="J70" i="42"/>
  <c r="I70" i="42"/>
  <c r="K69" i="42"/>
  <c r="J69" i="42"/>
  <c r="I69" i="42"/>
  <c r="K68" i="42"/>
  <c r="J68" i="42"/>
  <c r="I68" i="42"/>
  <c r="K67" i="42"/>
  <c r="J67" i="42"/>
  <c r="I67" i="42"/>
  <c r="K66" i="42"/>
  <c r="J66" i="42"/>
  <c r="K65" i="42"/>
  <c r="J65" i="42"/>
  <c r="I65" i="42"/>
  <c r="K64" i="42"/>
  <c r="J64" i="42"/>
  <c r="I64" i="42"/>
  <c r="K63" i="42"/>
  <c r="J63" i="42"/>
  <c r="I63" i="42"/>
  <c r="K62" i="42"/>
  <c r="J62" i="42"/>
  <c r="I62" i="42"/>
  <c r="K61" i="42"/>
  <c r="J61" i="42"/>
  <c r="I61" i="42"/>
  <c r="K60" i="42"/>
  <c r="J60" i="42"/>
  <c r="I60" i="42"/>
  <c r="K59" i="42"/>
  <c r="J59" i="42"/>
  <c r="I59" i="42"/>
  <c r="K58" i="42"/>
  <c r="J58" i="42"/>
  <c r="I58" i="42"/>
  <c r="K57" i="42"/>
  <c r="J57" i="42"/>
  <c r="I57" i="42"/>
  <c r="K56" i="42"/>
  <c r="J56" i="42"/>
  <c r="I56" i="42"/>
  <c r="K55" i="42"/>
  <c r="J55" i="42"/>
  <c r="I55" i="42"/>
  <c r="F138" i="48" l="1"/>
  <c r="E138" i="48"/>
  <c r="E136" i="48"/>
  <c r="F116" i="48"/>
  <c r="E116" i="48"/>
  <c r="F135" i="48"/>
  <c r="E135" i="48"/>
  <c r="F115" i="48"/>
  <c r="E115" i="48"/>
  <c r="F134" i="48"/>
  <c r="E134" i="48"/>
  <c r="F114" i="48"/>
  <c r="E114" i="48"/>
  <c r="F133" i="48"/>
  <c r="E133" i="48"/>
  <c r="F113" i="48"/>
  <c r="E113" i="48"/>
  <c r="F132" i="48"/>
  <c r="E132" i="48"/>
  <c r="F112" i="48"/>
  <c r="E112" i="48"/>
  <c r="F131" i="48"/>
  <c r="E131" i="48"/>
  <c r="F111" i="48"/>
  <c r="E111" i="48"/>
  <c r="F130" i="48"/>
  <c r="E130" i="48"/>
  <c r="F110" i="48"/>
  <c r="E110" i="48"/>
  <c r="F129" i="48"/>
  <c r="E129" i="48"/>
  <c r="E109" i="48"/>
  <c r="F128" i="48"/>
  <c r="E128" i="48"/>
  <c r="F108" i="48"/>
  <c r="E108" i="48"/>
  <c r="F107" i="48"/>
  <c r="E107" i="48"/>
  <c r="F126" i="48"/>
  <c r="E126" i="48"/>
  <c r="F106" i="48"/>
  <c r="E106" i="48"/>
  <c r="F105" i="48"/>
  <c r="E105" i="48"/>
  <c r="F104" i="48"/>
  <c r="E104" i="48"/>
  <c r="E123" i="48"/>
  <c r="F103" i="48"/>
  <c r="E103" i="48"/>
  <c r="F122" i="48"/>
  <c r="E122" i="48"/>
  <c r="F102" i="48"/>
  <c r="E102" i="48"/>
  <c r="F121" i="48"/>
  <c r="E121" i="48"/>
  <c r="F101" i="48"/>
  <c r="E101" i="48"/>
  <c r="F120" i="48"/>
  <c r="E120" i="48"/>
  <c r="F100" i="48"/>
  <c r="E100" i="48"/>
  <c r="F119" i="48"/>
  <c r="E119" i="48"/>
  <c r="F99" i="48"/>
  <c r="E99" i="48"/>
  <c r="F118" i="48"/>
  <c r="E118" i="48"/>
  <c r="F98" i="48"/>
  <c r="E98" i="48"/>
  <c r="F93" i="48"/>
  <c r="E93" i="48"/>
  <c r="D93" i="48"/>
  <c r="D92" i="48"/>
  <c r="E91" i="48"/>
  <c r="D91" i="48"/>
  <c r="F71" i="48"/>
  <c r="E71" i="48"/>
  <c r="D71" i="48"/>
  <c r="F90" i="48"/>
  <c r="E90" i="48"/>
  <c r="D90" i="48"/>
  <c r="F70" i="48"/>
  <c r="E70" i="48"/>
  <c r="D70" i="48"/>
  <c r="F89" i="48"/>
  <c r="E89" i="48"/>
  <c r="D89" i="48"/>
  <c r="F69" i="48"/>
  <c r="E69" i="48"/>
  <c r="D69" i="48"/>
  <c r="F88" i="48"/>
  <c r="E88" i="48"/>
  <c r="D88" i="48"/>
  <c r="F68" i="48"/>
  <c r="E68" i="48"/>
  <c r="D68" i="48"/>
  <c r="F87" i="48"/>
  <c r="E87" i="48"/>
  <c r="D87" i="48"/>
  <c r="F67" i="48"/>
  <c r="E67" i="48"/>
  <c r="D67" i="48"/>
  <c r="F86" i="48"/>
  <c r="E86" i="48"/>
  <c r="D86" i="48"/>
  <c r="F66" i="48"/>
  <c r="E66" i="48"/>
  <c r="D66" i="48"/>
  <c r="F85" i="48"/>
  <c r="E85" i="48"/>
  <c r="D85" i="48"/>
  <c r="F65" i="48"/>
  <c r="E65" i="48"/>
  <c r="D65" i="48"/>
  <c r="F84" i="48"/>
  <c r="E84" i="48"/>
  <c r="D84" i="48"/>
  <c r="E64" i="48"/>
  <c r="D64" i="48"/>
  <c r="F83" i="48"/>
  <c r="E83" i="48"/>
  <c r="D83" i="48"/>
  <c r="F63" i="48"/>
  <c r="E63" i="48"/>
  <c r="D63" i="48"/>
  <c r="D82" i="48"/>
  <c r="F62" i="48"/>
  <c r="E62" i="48"/>
  <c r="D62" i="48"/>
  <c r="F81" i="48"/>
  <c r="E81" i="48"/>
  <c r="D81" i="48"/>
  <c r="F61" i="48"/>
  <c r="E61" i="48"/>
  <c r="D61" i="48"/>
  <c r="F60" i="48"/>
  <c r="E60" i="48"/>
  <c r="D60" i="48"/>
  <c r="D79" i="48"/>
  <c r="F59" i="48"/>
  <c r="E59" i="48"/>
  <c r="D59" i="48"/>
  <c r="E78" i="48"/>
  <c r="D78" i="48"/>
  <c r="F58" i="48"/>
  <c r="E58" i="48"/>
  <c r="D58" i="48"/>
  <c r="F77" i="48"/>
  <c r="E77" i="48"/>
  <c r="D77" i="48"/>
  <c r="F57" i="48"/>
  <c r="E57" i="48"/>
  <c r="D57" i="48"/>
  <c r="F76" i="48"/>
  <c r="E76" i="48"/>
  <c r="D76" i="48"/>
  <c r="F56" i="48"/>
  <c r="E56" i="48"/>
  <c r="D56" i="48"/>
  <c r="F75" i="48"/>
  <c r="E75" i="48"/>
  <c r="D75" i="48"/>
  <c r="F55" i="48"/>
  <c r="E55" i="48"/>
  <c r="D55" i="48"/>
  <c r="F74" i="48"/>
  <c r="E74" i="48"/>
  <c r="D74" i="48"/>
  <c r="F54" i="48"/>
  <c r="E54" i="48"/>
  <c r="D54" i="48"/>
  <c r="G138" i="47"/>
  <c r="F138" i="47"/>
  <c r="E138" i="47"/>
  <c r="G137" i="47"/>
  <c r="F137" i="47"/>
  <c r="E137" i="47"/>
  <c r="G136" i="47"/>
  <c r="F136" i="47"/>
  <c r="E136" i="47"/>
  <c r="G116" i="47"/>
  <c r="F116" i="47"/>
  <c r="E116" i="47"/>
  <c r="G135" i="47"/>
  <c r="F135" i="47"/>
  <c r="E135" i="47"/>
  <c r="G115" i="47"/>
  <c r="F115" i="47"/>
  <c r="E115" i="47"/>
  <c r="G134" i="47"/>
  <c r="F134" i="47"/>
  <c r="E134" i="47"/>
  <c r="G114" i="47"/>
  <c r="F114" i="47"/>
  <c r="E114" i="47"/>
  <c r="G133" i="47"/>
  <c r="F133" i="47"/>
  <c r="E133" i="47"/>
  <c r="G113" i="47"/>
  <c r="F113" i="47"/>
  <c r="E113" i="47"/>
  <c r="G132" i="47"/>
  <c r="F132" i="47"/>
  <c r="E132" i="47"/>
  <c r="G112" i="47"/>
  <c r="F112" i="47"/>
  <c r="E112" i="47"/>
  <c r="G131" i="47"/>
  <c r="F131" i="47"/>
  <c r="E131" i="47"/>
  <c r="G111" i="47"/>
  <c r="F111" i="47"/>
  <c r="E111" i="47"/>
  <c r="G130" i="47"/>
  <c r="F130" i="47"/>
  <c r="E130" i="47"/>
  <c r="G110" i="47"/>
  <c r="F110" i="47"/>
  <c r="E110" i="47"/>
  <c r="G129" i="47"/>
  <c r="F129" i="47"/>
  <c r="E129" i="47"/>
  <c r="G109" i="47"/>
  <c r="F109" i="47"/>
  <c r="E109" i="47"/>
  <c r="G128" i="47"/>
  <c r="F128" i="47"/>
  <c r="E128" i="47"/>
  <c r="G108" i="47"/>
  <c r="F108" i="47"/>
  <c r="E108" i="47"/>
  <c r="E127" i="47"/>
  <c r="G107" i="47"/>
  <c r="F107" i="47"/>
  <c r="E107" i="47"/>
  <c r="G126" i="47"/>
  <c r="F126" i="47"/>
  <c r="E126" i="47"/>
  <c r="G106" i="47"/>
  <c r="F106" i="47"/>
  <c r="E106" i="47"/>
  <c r="G105" i="47"/>
  <c r="F105" i="47"/>
  <c r="E105" i="47"/>
  <c r="G124" i="47"/>
  <c r="G104" i="47"/>
  <c r="F104" i="47"/>
  <c r="E104" i="47"/>
  <c r="G123" i="47"/>
  <c r="F123" i="47"/>
  <c r="E123" i="47"/>
  <c r="G103" i="47"/>
  <c r="F103" i="47"/>
  <c r="E103" i="47"/>
  <c r="G122" i="47"/>
  <c r="F122" i="47"/>
  <c r="E122" i="47"/>
  <c r="G102" i="47"/>
  <c r="F102" i="47"/>
  <c r="E102" i="47"/>
  <c r="G121" i="47"/>
  <c r="F121" i="47"/>
  <c r="E121" i="47"/>
  <c r="G101" i="47"/>
  <c r="F101" i="47"/>
  <c r="E101" i="47"/>
  <c r="G120" i="47"/>
  <c r="F120" i="47"/>
  <c r="E120" i="47"/>
  <c r="G100" i="47"/>
  <c r="F100" i="47"/>
  <c r="E100" i="47"/>
  <c r="G119" i="47"/>
  <c r="F119" i="47"/>
  <c r="E119" i="47"/>
  <c r="G99" i="47"/>
  <c r="F99" i="47"/>
  <c r="E99" i="47"/>
  <c r="G118" i="47"/>
  <c r="F118" i="47"/>
  <c r="E118" i="47"/>
  <c r="G98" i="47"/>
  <c r="F98" i="47"/>
  <c r="E98" i="47"/>
  <c r="G93" i="47"/>
  <c r="F93" i="47"/>
  <c r="E93" i="47"/>
  <c r="D93" i="47"/>
  <c r="E92" i="47"/>
  <c r="D92" i="47"/>
  <c r="G91" i="47"/>
  <c r="F91" i="47"/>
  <c r="E91" i="47"/>
  <c r="D91" i="47"/>
  <c r="G71" i="47"/>
  <c r="F71" i="47"/>
  <c r="E71" i="47"/>
  <c r="D71" i="47"/>
  <c r="G90" i="47"/>
  <c r="F90" i="47"/>
  <c r="E90" i="47"/>
  <c r="D90" i="47"/>
  <c r="G70" i="47"/>
  <c r="F70" i="47"/>
  <c r="E70" i="47"/>
  <c r="D70" i="47"/>
  <c r="G89" i="47"/>
  <c r="F89" i="47"/>
  <c r="E89" i="47"/>
  <c r="D89" i="47"/>
  <c r="G69" i="47"/>
  <c r="F69" i="47"/>
  <c r="E69" i="47"/>
  <c r="D69" i="47"/>
  <c r="G88" i="47"/>
  <c r="F88" i="47"/>
  <c r="E88" i="47"/>
  <c r="D88" i="47"/>
  <c r="G68" i="47"/>
  <c r="F68" i="47"/>
  <c r="E68" i="47"/>
  <c r="D68" i="47"/>
  <c r="G87" i="47"/>
  <c r="F87" i="47"/>
  <c r="E87" i="47"/>
  <c r="D87" i="47"/>
  <c r="G67" i="47"/>
  <c r="F67" i="47"/>
  <c r="E67" i="47"/>
  <c r="D67" i="47"/>
  <c r="G86" i="47"/>
  <c r="F86" i="47"/>
  <c r="E86" i="47"/>
  <c r="D86" i="47"/>
  <c r="G66" i="47"/>
  <c r="F66" i="47"/>
  <c r="E66" i="47"/>
  <c r="D66" i="47"/>
  <c r="G85" i="47"/>
  <c r="F85" i="47"/>
  <c r="E85" i="47"/>
  <c r="D85" i="47"/>
  <c r="G65" i="47"/>
  <c r="F65" i="47"/>
  <c r="E65" i="47"/>
  <c r="D65" i="47"/>
  <c r="G84" i="47"/>
  <c r="F84" i="47"/>
  <c r="E84" i="47"/>
  <c r="D84" i="47"/>
  <c r="G64" i="47"/>
  <c r="F64" i="47"/>
  <c r="E64" i="47"/>
  <c r="D64" i="47"/>
  <c r="G83" i="47"/>
  <c r="F83" i="47"/>
  <c r="E83" i="47"/>
  <c r="D83" i="47"/>
  <c r="G63" i="47"/>
  <c r="F63" i="47"/>
  <c r="E63" i="47"/>
  <c r="D63" i="47"/>
  <c r="E82" i="47"/>
  <c r="D82" i="47"/>
  <c r="G62" i="47"/>
  <c r="F62" i="47"/>
  <c r="E62" i="47"/>
  <c r="D62" i="47"/>
  <c r="G81" i="47"/>
  <c r="F81" i="47"/>
  <c r="E81" i="47"/>
  <c r="D81" i="47"/>
  <c r="G61" i="47"/>
  <c r="F61" i="47"/>
  <c r="E61" i="47"/>
  <c r="D61" i="47"/>
  <c r="G60" i="47"/>
  <c r="F60" i="47"/>
  <c r="E60" i="47"/>
  <c r="D60" i="47"/>
  <c r="G79" i="47"/>
  <c r="D79" i="47"/>
  <c r="G59" i="47"/>
  <c r="F59" i="47"/>
  <c r="E59" i="47"/>
  <c r="D59" i="47"/>
  <c r="G78" i="47"/>
  <c r="F78" i="47"/>
  <c r="E78" i="47"/>
  <c r="D78" i="47"/>
  <c r="G58" i="47"/>
  <c r="F58" i="47"/>
  <c r="E58" i="47"/>
  <c r="D58" i="47"/>
  <c r="G77" i="47"/>
  <c r="F77" i="47"/>
  <c r="E77" i="47"/>
  <c r="D77" i="47"/>
  <c r="G57" i="47"/>
  <c r="F57" i="47"/>
  <c r="E57" i="47"/>
  <c r="D57" i="47"/>
  <c r="G76" i="47"/>
  <c r="F76" i="47"/>
  <c r="E76" i="47"/>
  <c r="D76" i="47"/>
  <c r="G56" i="47"/>
  <c r="F56" i="47"/>
  <c r="E56" i="47"/>
  <c r="D56" i="47"/>
  <c r="G75" i="47"/>
  <c r="F75" i="47"/>
  <c r="E75" i="47"/>
  <c r="D75" i="47"/>
  <c r="G55" i="47"/>
  <c r="F55" i="47"/>
  <c r="E55" i="47"/>
  <c r="D55" i="47"/>
  <c r="G74" i="47"/>
  <c r="F74" i="47"/>
  <c r="E74" i="47"/>
  <c r="D74" i="47"/>
  <c r="G54" i="47"/>
  <c r="F54" i="47"/>
  <c r="E54" i="47"/>
  <c r="D54" i="47"/>
  <c r="I138" i="46"/>
  <c r="H138" i="46"/>
  <c r="G138" i="46"/>
  <c r="H137" i="46"/>
  <c r="H136" i="46"/>
  <c r="G136" i="46"/>
  <c r="F136" i="46"/>
  <c r="I116" i="46"/>
  <c r="H116" i="46"/>
  <c r="G116" i="46"/>
  <c r="F116" i="46"/>
  <c r="E116" i="46"/>
  <c r="I135" i="46"/>
  <c r="H135" i="46"/>
  <c r="G135" i="46"/>
  <c r="F135" i="46"/>
  <c r="E135" i="46"/>
  <c r="I115" i="46"/>
  <c r="H115" i="46"/>
  <c r="G115" i="46"/>
  <c r="F115" i="46"/>
  <c r="E115" i="46"/>
  <c r="I134" i="46"/>
  <c r="H134" i="46"/>
  <c r="G134" i="46"/>
  <c r="F134" i="46"/>
  <c r="I114" i="46"/>
  <c r="H114" i="46"/>
  <c r="G114" i="46"/>
  <c r="F114" i="46"/>
  <c r="E114" i="46"/>
  <c r="I133" i="46"/>
  <c r="H133" i="46"/>
  <c r="G133" i="46"/>
  <c r="I113" i="46"/>
  <c r="H113" i="46"/>
  <c r="G113" i="46"/>
  <c r="F113" i="46"/>
  <c r="I132" i="46"/>
  <c r="H132" i="46"/>
  <c r="G132" i="46"/>
  <c r="F132" i="46"/>
  <c r="E132" i="46"/>
  <c r="I112" i="46"/>
  <c r="H112" i="46"/>
  <c r="G112" i="46"/>
  <c r="F112" i="46"/>
  <c r="E112" i="46"/>
  <c r="I131" i="46"/>
  <c r="H131" i="46"/>
  <c r="G131" i="46"/>
  <c r="F131" i="46"/>
  <c r="E131" i="46"/>
  <c r="I111" i="46"/>
  <c r="H111" i="46"/>
  <c r="G111" i="46"/>
  <c r="F111" i="46"/>
  <c r="E111" i="46"/>
  <c r="I130" i="46"/>
  <c r="H130" i="46"/>
  <c r="G130" i="46"/>
  <c r="I110" i="46"/>
  <c r="H110" i="46"/>
  <c r="G110" i="46"/>
  <c r="F110" i="46"/>
  <c r="E110" i="46"/>
  <c r="I129" i="46"/>
  <c r="H129" i="46"/>
  <c r="G129" i="46"/>
  <c r="I109" i="46"/>
  <c r="H109" i="46"/>
  <c r="G109" i="46"/>
  <c r="I128" i="46"/>
  <c r="H128" i="46"/>
  <c r="G128" i="46"/>
  <c r="I108" i="46"/>
  <c r="H108" i="46"/>
  <c r="G108" i="46"/>
  <c r="F108" i="46"/>
  <c r="E108" i="46"/>
  <c r="H127" i="46"/>
  <c r="G127" i="46"/>
  <c r="I107" i="46"/>
  <c r="H107" i="46"/>
  <c r="G107" i="46"/>
  <c r="F107" i="46"/>
  <c r="I126" i="46"/>
  <c r="H126" i="46"/>
  <c r="G126" i="46"/>
  <c r="I106" i="46"/>
  <c r="H106" i="46"/>
  <c r="G106" i="46"/>
  <c r="F106" i="46"/>
  <c r="I105" i="46"/>
  <c r="H105" i="46"/>
  <c r="G105" i="46"/>
  <c r="F105" i="46"/>
  <c r="E105" i="46"/>
  <c r="H124" i="46"/>
  <c r="I104" i="46"/>
  <c r="H104" i="46"/>
  <c r="G104" i="46"/>
  <c r="F104" i="46"/>
  <c r="E104" i="46"/>
  <c r="H123" i="46"/>
  <c r="G123" i="46"/>
  <c r="I103" i="46"/>
  <c r="H103" i="46"/>
  <c r="G103" i="46"/>
  <c r="F103" i="46"/>
  <c r="E103" i="46"/>
  <c r="I122" i="46"/>
  <c r="H122" i="46"/>
  <c r="G122" i="46"/>
  <c r="I102" i="46"/>
  <c r="H102" i="46"/>
  <c r="G102" i="46"/>
  <c r="F102" i="46"/>
  <c r="I121" i="46"/>
  <c r="H121" i="46"/>
  <c r="G121" i="46"/>
  <c r="F121" i="46"/>
  <c r="E121" i="46"/>
  <c r="I101" i="46"/>
  <c r="H101" i="46"/>
  <c r="G101" i="46"/>
  <c r="I120" i="46"/>
  <c r="H120" i="46"/>
  <c r="G120" i="46"/>
  <c r="F120" i="46"/>
  <c r="I100" i="46"/>
  <c r="H100" i="46"/>
  <c r="G100" i="46"/>
  <c r="F100" i="46"/>
  <c r="E100" i="46"/>
  <c r="I119" i="46"/>
  <c r="H119" i="46"/>
  <c r="G119" i="46"/>
  <c r="F119" i="46"/>
  <c r="E119" i="46"/>
  <c r="I99" i="46"/>
  <c r="H99" i="46"/>
  <c r="G99" i="46"/>
  <c r="F99" i="46"/>
  <c r="E99" i="46"/>
  <c r="I118" i="46"/>
  <c r="H118" i="46"/>
  <c r="G118" i="46"/>
  <c r="F118" i="46"/>
  <c r="E118" i="46"/>
  <c r="I98" i="46"/>
  <c r="H98" i="46"/>
  <c r="G98" i="46"/>
  <c r="F98" i="46"/>
  <c r="E98" i="46"/>
  <c r="I93" i="46"/>
  <c r="H93" i="46"/>
  <c r="G93" i="46"/>
  <c r="D93" i="46"/>
  <c r="H92" i="46"/>
  <c r="D92" i="46"/>
  <c r="H91" i="46"/>
  <c r="G91" i="46"/>
  <c r="F91" i="46"/>
  <c r="D91" i="46"/>
  <c r="I71" i="46"/>
  <c r="H71" i="46"/>
  <c r="G71" i="46"/>
  <c r="F71" i="46"/>
  <c r="E71" i="46"/>
  <c r="D71" i="46"/>
  <c r="I90" i="46"/>
  <c r="H90" i="46"/>
  <c r="G90" i="46"/>
  <c r="F90" i="46"/>
  <c r="E90" i="46"/>
  <c r="D90" i="46"/>
  <c r="I70" i="46"/>
  <c r="H70" i="46"/>
  <c r="G70" i="46"/>
  <c r="F70" i="46"/>
  <c r="E70" i="46"/>
  <c r="D70" i="46"/>
  <c r="I89" i="46"/>
  <c r="H89" i="46"/>
  <c r="G89" i="46"/>
  <c r="F89" i="46"/>
  <c r="E89" i="46"/>
  <c r="D89" i="46"/>
  <c r="I69" i="46"/>
  <c r="H69" i="46"/>
  <c r="G69" i="46"/>
  <c r="F69" i="46"/>
  <c r="E69" i="46"/>
  <c r="D69" i="46"/>
  <c r="I88" i="46"/>
  <c r="H88" i="46"/>
  <c r="G88" i="46"/>
  <c r="D88" i="46"/>
  <c r="I68" i="46"/>
  <c r="H68" i="46"/>
  <c r="G68" i="46"/>
  <c r="F68" i="46"/>
  <c r="D68" i="46"/>
  <c r="I87" i="46"/>
  <c r="H87" i="46"/>
  <c r="G87" i="46"/>
  <c r="F87" i="46"/>
  <c r="E87" i="46"/>
  <c r="D87" i="46"/>
  <c r="I67" i="46"/>
  <c r="H67" i="46"/>
  <c r="G67" i="46"/>
  <c r="F67" i="46"/>
  <c r="E67" i="46"/>
  <c r="D67" i="46"/>
  <c r="I86" i="46"/>
  <c r="H86" i="46"/>
  <c r="G86" i="46"/>
  <c r="F86" i="46"/>
  <c r="E86" i="46"/>
  <c r="D86" i="46"/>
  <c r="I66" i="46"/>
  <c r="H66" i="46"/>
  <c r="G66" i="46"/>
  <c r="F66" i="46"/>
  <c r="E66" i="46"/>
  <c r="D66" i="46"/>
  <c r="I85" i="46"/>
  <c r="H85" i="46"/>
  <c r="G85" i="46"/>
  <c r="D85" i="46"/>
  <c r="I65" i="46"/>
  <c r="H65" i="46"/>
  <c r="G65" i="46"/>
  <c r="F65" i="46"/>
  <c r="E65" i="46"/>
  <c r="D65" i="46"/>
  <c r="I84" i="46"/>
  <c r="H84" i="46"/>
  <c r="G84" i="46"/>
  <c r="D84" i="46"/>
  <c r="I64" i="46"/>
  <c r="H64" i="46"/>
  <c r="G64" i="46"/>
  <c r="D64" i="46"/>
  <c r="I83" i="46"/>
  <c r="H83" i="46"/>
  <c r="G83" i="46"/>
  <c r="D83" i="46"/>
  <c r="I63" i="46"/>
  <c r="H63" i="46"/>
  <c r="G63" i="46"/>
  <c r="F63" i="46"/>
  <c r="E63" i="46"/>
  <c r="D63" i="46"/>
  <c r="I82" i="46"/>
  <c r="H82" i="46"/>
  <c r="G82" i="46"/>
  <c r="D82" i="46"/>
  <c r="I62" i="46"/>
  <c r="H62" i="46"/>
  <c r="G62" i="46"/>
  <c r="F62" i="46"/>
  <c r="D62" i="46"/>
  <c r="I81" i="46"/>
  <c r="H81" i="46"/>
  <c r="G81" i="46"/>
  <c r="D81" i="46"/>
  <c r="I61" i="46"/>
  <c r="H61" i="46"/>
  <c r="G61" i="46"/>
  <c r="F61" i="46"/>
  <c r="D61" i="46"/>
  <c r="I60" i="46"/>
  <c r="H60" i="46"/>
  <c r="G60" i="46"/>
  <c r="F60" i="46"/>
  <c r="E60" i="46"/>
  <c r="D60" i="46"/>
  <c r="H79" i="46"/>
  <c r="D79" i="46"/>
  <c r="I59" i="46"/>
  <c r="H59" i="46"/>
  <c r="G59" i="46"/>
  <c r="F59" i="46"/>
  <c r="E59" i="46"/>
  <c r="D59" i="46"/>
  <c r="H78" i="46"/>
  <c r="G78" i="46"/>
  <c r="D78" i="46"/>
  <c r="I58" i="46"/>
  <c r="H58" i="46"/>
  <c r="G58" i="46"/>
  <c r="F58" i="46"/>
  <c r="E58" i="46"/>
  <c r="D58" i="46"/>
  <c r="I77" i="46"/>
  <c r="H77" i="46"/>
  <c r="G77" i="46"/>
  <c r="D77" i="46"/>
  <c r="I57" i="46"/>
  <c r="H57" i="46"/>
  <c r="G57" i="46"/>
  <c r="F57" i="46"/>
  <c r="D57" i="46"/>
  <c r="I76" i="46"/>
  <c r="H76" i="46"/>
  <c r="G76" i="46"/>
  <c r="F76" i="46"/>
  <c r="E76" i="46"/>
  <c r="D76" i="46"/>
  <c r="I56" i="46"/>
  <c r="H56" i="46"/>
  <c r="G56" i="46"/>
  <c r="D56" i="46"/>
  <c r="I75" i="46"/>
  <c r="H75" i="46"/>
  <c r="G75" i="46"/>
  <c r="F75" i="46"/>
  <c r="D75" i="46"/>
  <c r="I55" i="46"/>
  <c r="H55" i="46"/>
  <c r="G55" i="46"/>
  <c r="F55" i="46"/>
  <c r="E55" i="46"/>
  <c r="D55" i="46"/>
  <c r="I74" i="46"/>
  <c r="H74" i="46"/>
  <c r="G74" i="46"/>
  <c r="F74" i="46"/>
  <c r="E74" i="46"/>
  <c r="D74" i="46"/>
  <c r="I54" i="46"/>
  <c r="H54" i="46"/>
  <c r="G54" i="46"/>
  <c r="F54" i="46"/>
  <c r="E54" i="46"/>
  <c r="D54" i="46"/>
  <c r="D73" i="46" l="1"/>
  <c r="H137" i="45"/>
  <c r="F137" i="45"/>
  <c r="E137" i="45"/>
  <c r="H135" i="45"/>
  <c r="F135" i="45"/>
  <c r="E135" i="45"/>
  <c r="H115" i="45"/>
  <c r="G115" i="45"/>
  <c r="F115" i="45"/>
  <c r="E115" i="45"/>
  <c r="H134" i="45"/>
  <c r="G134" i="45"/>
  <c r="F134" i="45"/>
  <c r="E134" i="45"/>
  <c r="H114" i="45"/>
  <c r="G114" i="45"/>
  <c r="F114" i="45"/>
  <c r="E114" i="45"/>
  <c r="H133" i="45"/>
  <c r="G133" i="45"/>
  <c r="F133" i="45"/>
  <c r="E133" i="45"/>
  <c r="H113" i="45"/>
  <c r="G113" i="45"/>
  <c r="F113" i="45"/>
  <c r="E113" i="45"/>
  <c r="H132" i="45"/>
  <c r="G132" i="45"/>
  <c r="F132" i="45"/>
  <c r="E132" i="45"/>
  <c r="H112" i="45"/>
  <c r="G112" i="45"/>
  <c r="F112" i="45"/>
  <c r="E112" i="45"/>
  <c r="H131" i="45"/>
  <c r="G131" i="45"/>
  <c r="F131" i="45"/>
  <c r="E131" i="45"/>
  <c r="H111" i="45"/>
  <c r="G111" i="45"/>
  <c r="F111" i="45"/>
  <c r="E111" i="45"/>
  <c r="H130" i="45"/>
  <c r="G130" i="45"/>
  <c r="F130" i="45"/>
  <c r="E130" i="45"/>
  <c r="H110" i="45"/>
  <c r="G110" i="45"/>
  <c r="F110" i="45"/>
  <c r="E110" i="45"/>
  <c r="H129" i="45"/>
  <c r="G129" i="45"/>
  <c r="F129" i="45"/>
  <c r="E129" i="45"/>
  <c r="H109" i="45"/>
  <c r="G109" i="45"/>
  <c r="F109" i="45"/>
  <c r="E109" i="45"/>
  <c r="H128" i="45"/>
  <c r="G128" i="45"/>
  <c r="F128" i="45"/>
  <c r="E128" i="45"/>
  <c r="H108" i="45"/>
  <c r="G108" i="45"/>
  <c r="F108" i="45"/>
  <c r="E108" i="45"/>
  <c r="H127" i="45"/>
  <c r="G127" i="45"/>
  <c r="F127" i="45"/>
  <c r="E127" i="45"/>
  <c r="I107" i="45"/>
  <c r="H107" i="45"/>
  <c r="G107" i="45"/>
  <c r="F107" i="45"/>
  <c r="E107" i="45"/>
  <c r="H126" i="45"/>
  <c r="H106" i="45"/>
  <c r="G106" i="45"/>
  <c r="F106" i="45"/>
  <c r="E106" i="45"/>
  <c r="H125" i="45"/>
  <c r="G125" i="45"/>
  <c r="F125" i="45"/>
  <c r="E125" i="45"/>
  <c r="H105" i="45"/>
  <c r="G105" i="45"/>
  <c r="F105" i="45"/>
  <c r="E105" i="45"/>
  <c r="H104" i="45"/>
  <c r="G104" i="45"/>
  <c r="F104" i="45"/>
  <c r="E104" i="45"/>
  <c r="H123" i="45"/>
  <c r="H103" i="45"/>
  <c r="G103" i="45"/>
  <c r="F103" i="45"/>
  <c r="E103" i="45"/>
  <c r="H122" i="45"/>
  <c r="G122" i="45"/>
  <c r="F122" i="45"/>
  <c r="E122" i="45"/>
  <c r="H102" i="45"/>
  <c r="G102" i="45"/>
  <c r="F102" i="45"/>
  <c r="E102" i="45"/>
  <c r="H121" i="45"/>
  <c r="G121" i="45"/>
  <c r="F121" i="45"/>
  <c r="E121" i="45"/>
  <c r="H101" i="45"/>
  <c r="G101" i="45"/>
  <c r="F101" i="45"/>
  <c r="E101" i="45"/>
  <c r="H120" i="45"/>
  <c r="G120" i="45"/>
  <c r="F120" i="45"/>
  <c r="E120" i="45"/>
  <c r="H100" i="45"/>
  <c r="G100" i="45"/>
  <c r="F100" i="45"/>
  <c r="E100" i="45"/>
  <c r="H119" i="45"/>
  <c r="G119" i="45"/>
  <c r="F119" i="45"/>
  <c r="E119" i="45"/>
  <c r="H99" i="45"/>
  <c r="G99" i="45"/>
  <c r="F99" i="45"/>
  <c r="E99" i="45"/>
  <c r="H118" i="45"/>
  <c r="G118" i="45"/>
  <c r="F118" i="45"/>
  <c r="E118" i="45"/>
  <c r="H98" i="45"/>
  <c r="G98" i="45"/>
  <c r="F98" i="45"/>
  <c r="E98" i="45"/>
  <c r="I117" i="45"/>
  <c r="H117" i="45"/>
  <c r="G117" i="45"/>
  <c r="F117" i="45"/>
  <c r="E117" i="45"/>
  <c r="I97" i="45"/>
  <c r="H97" i="45"/>
  <c r="G97" i="45"/>
  <c r="F97" i="45"/>
  <c r="E97" i="45"/>
  <c r="H92" i="45"/>
  <c r="F92" i="45"/>
  <c r="E92" i="45"/>
  <c r="D92" i="45"/>
  <c r="D91" i="45"/>
  <c r="H90" i="45"/>
  <c r="F90" i="45"/>
  <c r="E90" i="45"/>
  <c r="D90" i="45"/>
  <c r="H70" i="45"/>
  <c r="G70" i="45"/>
  <c r="F70" i="45"/>
  <c r="E70" i="45"/>
  <c r="D70" i="45"/>
  <c r="H89" i="45"/>
  <c r="G89" i="45"/>
  <c r="F89" i="45"/>
  <c r="E89" i="45"/>
  <c r="D89" i="45"/>
  <c r="H69" i="45"/>
  <c r="G69" i="45"/>
  <c r="F69" i="45"/>
  <c r="E69" i="45"/>
  <c r="D69" i="45"/>
  <c r="H88" i="45"/>
  <c r="G88" i="45"/>
  <c r="F88" i="45"/>
  <c r="E88" i="45"/>
  <c r="D88" i="45"/>
  <c r="H68" i="45"/>
  <c r="G68" i="45"/>
  <c r="F68" i="45"/>
  <c r="E68" i="45"/>
  <c r="D68" i="45"/>
  <c r="H87" i="45"/>
  <c r="G87" i="45"/>
  <c r="F87" i="45"/>
  <c r="E87" i="45"/>
  <c r="D87" i="45"/>
  <c r="H67" i="45"/>
  <c r="G67" i="45"/>
  <c r="F67" i="45"/>
  <c r="E67" i="45"/>
  <c r="D67" i="45"/>
  <c r="H86" i="45"/>
  <c r="G86" i="45"/>
  <c r="F86" i="45"/>
  <c r="E86" i="45"/>
  <c r="D86" i="45"/>
  <c r="H66" i="45"/>
  <c r="G66" i="45"/>
  <c r="F66" i="45"/>
  <c r="E66" i="45"/>
  <c r="D66" i="45"/>
  <c r="H85" i="45"/>
  <c r="G85" i="45"/>
  <c r="F85" i="45"/>
  <c r="E85" i="45"/>
  <c r="D85" i="45"/>
  <c r="H65" i="45"/>
  <c r="G65" i="45"/>
  <c r="F65" i="45"/>
  <c r="E65" i="45"/>
  <c r="D65" i="45"/>
  <c r="H84" i="45"/>
  <c r="G84" i="45"/>
  <c r="F84" i="45"/>
  <c r="E84" i="45"/>
  <c r="D84" i="45"/>
  <c r="H64" i="45"/>
  <c r="G64" i="45"/>
  <c r="F64" i="45"/>
  <c r="E64" i="45"/>
  <c r="D64" i="45"/>
  <c r="H83" i="45"/>
  <c r="G83" i="45"/>
  <c r="F83" i="45"/>
  <c r="E83" i="45"/>
  <c r="D83" i="45"/>
  <c r="H63" i="45"/>
  <c r="G63" i="45"/>
  <c r="F63" i="45"/>
  <c r="E63" i="45"/>
  <c r="D63" i="45"/>
  <c r="H82" i="45"/>
  <c r="G82" i="45"/>
  <c r="F82" i="45"/>
  <c r="E82" i="45"/>
  <c r="D82" i="45"/>
  <c r="I62" i="45"/>
  <c r="H62" i="45"/>
  <c r="G62" i="45"/>
  <c r="F62" i="45"/>
  <c r="E62" i="45"/>
  <c r="D62" i="45"/>
  <c r="H81" i="45"/>
  <c r="D81" i="45"/>
  <c r="H61" i="45"/>
  <c r="G61" i="45"/>
  <c r="F61" i="45"/>
  <c r="E61" i="45"/>
  <c r="D61" i="45"/>
  <c r="H80" i="45"/>
  <c r="G80" i="45"/>
  <c r="F80" i="45"/>
  <c r="E80" i="45"/>
  <c r="D80" i="45"/>
  <c r="H60" i="45"/>
  <c r="G60" i="45"/>
  <c r="F60" i="45"/>
  <c r="E60" i="45"/>
  <c r="D60" i="45"/>
  <c r="H59" i="45"/>
  <c r="G59" i="45"/>
  <c r="F59" i="45"/>
  <c r="E59" i="45"/>
  <c r="D59" i="45"/>
  <c r="H78" i="45"/>
  <c r="D78" i="45"/>
  <c r="H58" i="45"/>
  <c r="G58" i="45"/>
  <c r="F58" i="45"/>
  <c r="E58" i="45"/>
  <c r="D58" i="45"/>
  <c r="H77" i="45"/>
  <c r="G77" i="45"/>
  <c r="F77" i="45"/>
  <c r="E77" i="45"/>
  <c r="D77" i="45"/>
  <c r="H57" i="45"/>
  <c r="G57" i="45"/>
  <c r="F57" i="45"/>
  <c r="E57" i="45"/>
  <c r="D57" i="45"/>
  <c r="H76" i="45"/>
  <c r="G76" i="45"/>
  <c r="F76" i="45"/>
  <c r="E76" i="45"/>
  <c r="D76" i="45"/>
  <c r="H56" i="45"/>
  <c r="G56" i="45"/>
  <c r="F56" i="45"/>
  <c r="E56" i="45"/>
  <c r="D56" i="45"/>
  <c r="H75" i="45"/>
  <c r="G75" i="45"/>
  <c r="F75" i="45"/>
  <c r="E75" i="45"/>
  <c r="D75" i="45"/>
  <c r="H55" i="45"/>
  <c r="G55" i="45"/>
  <c r="F55" i="45"/>
  <c r="E55" i="45"/>
  <c r="D55" i="45"/>
  <c r="H74" i="45"/>
  <c r="G74" i="45"/>
  <c r="F74" i="45"/>
  <c r="E74" i="45"/>
  <c r="D74" i="45"/>
  <c r="H54" i="45"/>
  <c r="G54" i="45"/>
  <c r="F54" i="45"/>
  <c r="E54" i="45"/>
  <c r="D54" i="45"/>
  <c r="H73" i="45"/>
  <c r="G73" i="45"/>
  <c r="F73" i="45"/>
  <c r="E73" i="45"/>
  <c r="D73" i="45"/>
  <c r="H53" i="45"/>
  <c r="G53" i="45"/>
  <c r="F53" i="45"/>
  <c r="E53" i="45"/>
  <c r="D53" i="45"/>
  <c r="J39" i="42" l="1"/>
  <c r="V46" i="42"/>
  <c r="R33" i="42"/>
  <c r="R48" i="42"/>
  <c r="R46" i="42"/>
  <c r="R44" i="42"/>
  <c r="R42" i="42"/>
  <c r="R40" i="42"/>
  <c r="R38" i="42"/>
  <c r="R36" i="42"/>
  <c r="R34" i="42"/>
  <c r="R32" i="42"/>
  <c r="N49" i="42"/>
  <c r="N47" i="42"/>
  <c r="N45" i="42"/>
  <c r="N43" i="42"/>
  <c r="N41" i="42"/>
  <c r="N39" i="42"/>
  <c r="N37" i="42"/>
  <c r="N35" i="42"/>
  <c r="N33" i="42"/>
  <c r="O46" i="42"/>
  <c r="J49" i="42"/>
  <c r="K46" i="42"/>
  <c r="J45" i="42"/>
  <c r="J35" i="42"/>
  <c r="K49" i="42"/>
  <c r="I49" i="42"/>
  <c r="K48" i="42"/>
  <c r="J48" i="42"/>
  <c r="I48" i="42"/>
  <c r="K47" i="42"/>
  <c r="J47" i="42"/>
  <c r="I47" i="42"/>
  <c r="J46" i="42"/>
  <c r="I46" i="42"/>
  <c r="K45" i="42"/>
  <c r="I45" i="42"/>
  <c r="K44" i="42"/>
  <c r="J44" i="42"/>
  <c r="I44" i="42"/>
  <c r="K43" i="42"/>
  <c r="J43" i="42"/>
  <c r="I43" i="42"/>
  <c r="J42" i="42"/>
  <c r="K41" i="42"/>
  <c r="I41" i="42"/>
  <c r="K40" i="42"/>
  <c r="J40" i="42"/>
  <c r="I40" i="42"/>
  <c r="K39" i="42"/>
  <c r="I39" i="42"/>
  <c r="J38" i="42"/>
  <c r="I38" i="42"/>
  <c r="K37" i="42"/>
  <c r="I37" i="42"/>
  <c r="K36" i="42"/>
  <c r="J36" i="42"/>
  <c r="I36" i="42"/>
  <c r="K35" i="42"/>
  <c r="I35" i="42"/>
  <c r="K34" i="42"/>
  <c r="J34" i="42"/>
  <c r="I34" i="42"/>
  <c r="K33" i="42"/>
  <c r="J33" i="42"/>
  <c r="I33" i="42"/>
  <c r="K32" i="42"/>
  <c r="J32" i="42"/>
  <c r="I32" i="42"/>
  <c r="O49" i="42"/>
  <c r="M49" i="42"/>
  <c r="N48" i="42"/>
  <c r="M48" i="42"/>
  <c r="O47" i="42"/>
  <c r="M47" i="42"/>
  <c r="N46" i="42"/>
  <c r="M46" i="42"/>
  <c r="O45" i="42"/>
  <c r="M45" i="42"/>
  <c r="O44" i="42"/>
  <c r="N44" i="42"/>
  <c r="M44" i="42"/>
  <c r="O43" i="42"/>
  <c r="M43" i="42"/>
  <c r="N42" i="42"/>
  <c r="M42" i="42"/>
  <c r="O41" i="42"/>
  <c r="M41" i="42"/>
  <c r="N40" i="42"/>
  <c r="M40" i="42"/>
  <c r="O39" i="42"/>
  <c r="M39" i="42"/>
  <c r="N38" i="42"/>
  <c r="M38" i="42"/>
  <c r="M37" i="42"/>
  <c r="O36" i="42"/>
  <c r="N36" i="42"/>
  <c r="M36" i="42"/>
  <c r="O35" i="42"/>
  <c r="M35" i="42"/>
  <c r="N34" i="42"/>
  <c r="M34" i="42"/>
  <c r="O33" i="42"/>
  <c r="M33" i="42"/>
  <c r="O32" i="42"/>
  <c r="N32" i="42"/>
  <c r="M32" i="42"/>
  <c r="W49" i="42"/>
  <c r="V49" i="42"/>
  <c r="U49" i="42"/>
  <c r="U48" i="42"/>
  <c r="W47" i="42"/>
  <c r="V47" i="42"/>
  <c r="U47" i="42"/>
  <c r="U46" i="42"/>
  <c r="W45" i="42"/>
  <c r="V45" i="42"/>
  <c r="U45" i="42"/>
  <c r="W44" i="42"/>
  <c r="U44" i="42"/>
  <c r="W43" i="42"/>
  <c r="V43" i="42"/>
  <c r="U43" i="42"/>
  <c r="U42" i="42"/>
  <c r="W41" i="42"/>
  <c r="V41" i="42"/>
  <c r="U41" i="42"/>
  <c r="U40" i="42"/>
  <c r="W39" i="42"/>
  <c r="V39" i="42"/>
  <c r="U39" i="42"/>
  <c r="W38" i="42"/>
  <c r="V38" i="42"/>
  <c r="U38" i="42"/>
  <c r="W37" i="42"/>
  <c r="V37" i="42"/>
  <c r="U37" i="42"/>
  <c r="W36" i="42"/>
  <c r="V36" i="42"/>
  <c r="U36" i="42"/>
  <c r="W35" i="42"/>
  <c r="V35" i="42"/>
  <c r="U35" i="42"/>
  <c r="W34" i="42"/>
  <c r="V34" i="42"/>
  <c r="U34" i="42"/>
  <c r="W33" i="42"/>
  <c r="V33" i="42"/>
  <c r="U33" i="42"/>
  <c r="W32" i="42"/>
  <c r="V32" i="42"/>
  <c r="U32" i="42"/>
  <c r="S49" i="42"/>
  <c r="R49" i="42"/>
  <c r="Q49" i="42"/>
  <c r="S48" i="42"/>
  <c r="Q48" i="42"/>
  <c r="S47" i="42"/>
  <c r="R47" i="42"/>
  <c r="Q47" i="42"/>
  <c r="S46" i="42"/>
  <c r="Q46" i="42"/>
  <c r="S45" i="42"/>
  <c r="R45" i="42"/>
  <c r="Q45" i="42"/>
  <c r="S44" i="42"/>
  <c r="Q44" i="42"/>
  <c r="S43" i="42"/>
  <c r="R43" i="42"/>
  <c r="Q43" i="42"/>
  <c r="S42" i="42"/>
  <c r="Q42" i="42"/>
  <c r="S41" i="42"/>
  <c r="R41" i="42"/>
  <c r="Q41" i="42"/>
  <c r="S40" i="42"/>
  <c r="Q40" i="42"/>
  <c r="S39" i="42"/>
  <c r="R39" i="42"/>
  <c r="Q39" i="42"/>
  <c r="S38" i="42"/>
  <c r="Q38" i="42"/>
  <c r="S37" i="42"/>
  <c r="R37" i="42"/>
  <c r="Q37" i="42"/>
  <c r="S36" i="42"/>
  <c r="Q36" i="42"/>
  <c r="S35" i="42"/>
  <c r="R35" i="42"/>
  <c r="Q35" i="42"/>
  <c r="S34" i="42"/>
  <c r="Q34" i="42"/>
  <c r="S33" i="42"/>
  <c r="Q33" i="42"/>
  <c r="S32" i="42"/>
  <c r="Q32" i="42"/>
  <c r="D33" i="42"/>
  <c r="D34" i="42"/>
  <c r="D35" i="42"/>
  <c r="D36" i="42"/>
  <c r="D37" i="42"/>
  <c r="D38" i="42"/>
  <c r="D39" i="42"/>
  <c r="D40" i="42"/>
  <c r="D41" i="42"/>
  <c r="D42" i="42"/>
  <c r="D43" i="42"/>
  <c r="D44" i="42"/>
  <c r="D45" i="42"/>
  <c r="D46" i="42"/>
  <c r="D47" i="42"/>
  <c r="D48" i="42"/>
  <c r="D49" i="42"/>
  <c r="D32" i="42"/>
  <c r="E33" i="42"/>
  <c r="F33" i="42"/>
  <c r="G33" i="42"/>
  <c r="E34" i="42"/>
  <c r="F34" i="42"/>
  <c r="G34" i="42"/>
  <c r="E35" i="42"/>
  <c r="F35" i="42"/>
  <c r="G35" i="42"/>
  <c r="E36" i="42"/>
  <c r="F36" i="42"/>
  <c r="G36" i="42"/>
  <c r="E37" i="42"/>
  <c r="F37" i="42"/>
  <c r="G37" i="42"/>
  <c r="E38" i="42"/>
  <c r="F38" i="42"/>
  <c r="G38" i="42"/>
  <c r="E39" i="42"/>
  <c r="F39" i="42"/>
  <c r="G39" i="42"/>
  <c r="F40" i="42"/>
  <c r="G40" i="42"/>
  <c r="E41" i="42"/>
  <c r="F41" i="42"/>
  <c r="G41" i="42"/>
  <c r="F42" i="42"/>
  <c r="G42" i="42"/>
  <c r="E43" i="42"/>
  <c r="F43" i="42"/>
  <c r="G43" i="42"/>
  <c r="E44" i="42"/>
  <c r="F44" i="42"/>
  <c r="G44" i="42"/>
  <c r="E45" i="42"/>
  <c r="F45" i="42"/>
  <c r="G45" i="42"/>
  <c r="F46" i="42"/>
  <c r="G46" i="42"/>
  <c r="E47" i="42"/>
  <c r="F47" i="42"/>
  <c r="G47" i="42"/>
  <c r="E48" i="42"/>
  <c r="F48" i="42"/>
  <c r="G48" i="42"/>
  <c r="E49" i="42"/>
  <c r="F49" i="42"/>
  <c r="G49" i="42"/>
  <c r="F32" i="42"/>
  <c r="G32" i="42"/>
  <c r="E32" i="42"/>
  <c r="G55" i="42"/>
  <c r="F55" i="42"/>
  <c r="E55" i="42"/>
  <c r="E57" i="42"/>
  <c r="F57" i="42"/>
  <c r="G57" i="42"/>
  <c r="E58" i="42"/>
  <c r="F58" i="42"/>
  <c r="G58" i="42"/>
  <c r="E59" i="42"/>
  <c r="F59" i="42"/>
  <c r="G59" i="42"/>
  <c r="E60" i="42"/>
  <c r="F60" i="42"/>
  <c r="G60" i="42"/>
  <c r="E61" i="42"/>
  <c r="F61" i="42"/>
  <c r="G61" i="42"/>
  <c r="E62" i="42"/>
  <c r="F62" i="42"/>
  <c r="G62" i="42"/>
  <c r="E63" i="42"/>
  <c r="F63" i="42"/>
  <c r="G63" i="42"/>
  <c r="F64" i="42"/>
  <c r="G64" i="42"/>
  <c r="E65" i="42"/>
  <c r="F65" i="42"/>
  <c r="G65" i="42"/>
  <c r="F66" i="42"/>
  <c r="G66" i="42"/>
  <c r="E67" i="42"/>
  <c r="F67" i="42"/>
  <c r="G67" i="42"/>
  <c r="E68" i="42"/>
  <c r="F68" i="42"/>
  <c r="G68" i="42"/>
  <c r="E69" i="42"/>
  <c r="F69" i="42"/>
  <c r="G69" i="42"/>
  <c r="F70" i="42"/>
  <c r="G70" i="42"/>
  <c r="E71" i="42"/>
  <c r="F71" i="42"/>
  <c r="G71" i="42"/>
  <c r="E72" i="42"/>
  <c r="F72" i="42"/>
  <c r="G72" i="42"/>
  <c r="E73" i="42"/>
  <c r="F73" i="42"/>
  <c r="G73" i="42"/>
  <c r="F56" i="42"/>
  <c r="G56" i="42"/>
  <c r="E56" i="42"/>
  <c r="V40" i="42" l="1"/>
  <c r="V44" i="42"/>
  <c r="V48" i="42"/>
  <c r="V42" i="42"/>
  <c r="O34" i="42"/>
  <c r="O38" i="42"/>
  <c r="J37" i="42"/>
  <c r="K38" i="42"/>
  <c r="J41" i="42"/>
  <c r="K42" i="42"/>
  <c r="F34" i="50"/>
</calcChain>
</file>

<file path=xl/sharedStrings.xml><?xml version="1.0" encoding="utf-8"?>
<sst xmlns="http://schemas.openxmlformats.org/spreadsheetml/2006/main" count="4421" uniqueCount="277">
  <si>
    <t>* En la tabla de observaciones se señala en rojo las celdas con un número de encuestas menor que 10.</t>
  </si>
  <si>
    <t>* En el resto de tablas se blanquean estas celdas.</t>
  </si>
  <si>
    <t>Hombre</t>
  </si>
  <si>
    <t>Mujer</t>
  </si>
  <si>
    <t>De 15 a 29 años</t>
  </si>
  <si>
    <t>De 30 a 44 años</t>
  </si>
  <si>
    <t>De 45 a 59 años</t>
  </si>
  <si>
    <t>De 60 o más años</t>
  </si>
  <si>
    <t>1ª etapa educ. secund. e inferior</t>
  </si>
  <si>
    <t>2ª etapa educ. secund. y postsecund.</t>
  </si>
  <si>
    <t>Educ. superior</t>
  </si>
  <si>
    <t>De 2.000 o menos</t>
  </si>
  <si>
    <t>Entre 2.001 y 10.000</t>
  </si>
  <si>
    <t>De 10.000 o más</t>
  </si>
  <si>
    <t>Zona norte</t>
  </si>
  <si>
    <t>Pamplona</t>
  </si>
  <si>
    <t>Zona media</t>
  </si>
  <si>
    <t>Zona sur</t>
  </si>
  <si>
    <t>Ns/nc</t>
  </si>
  <si>
    <t>Total</t>
  </si>
  <si>
    <t>Otra</t>
  </si>
  <si>
    <t>SEXO</t>
  </si>
  <si>
    <t>EDAD</t>
  </si>
  <si>
    <t>NIVEL DE ESTUDIOS</t>
  </si>
  <si>
    <t xml:space="preserve">ZONA 2000 </t>
  </si>
  <si>
    <t>TAMAÑO DE MUNICIPIO</t>
  </si>
  <si>
    <t>DATOS ABSOLUTOS</t>
  </si>
  <si>
    <t>OBSERVACIONES</t>
  </si>
  <si>
    <t>PORCENTAJES VERTICALES</t>
  </si>
  <si>
    <t>PORCENTAJES HORIZONTALES</t>
  </si>
  <si>
    <t xml:space="preserve">Cuando estas observaciones son inferiores a 10, los resultados no son representativos y por lo tanto no son fiables. Ante estos casos se procede de la siguiente manera: </t>
  </si>
  <si>
    <t>T6</t>
  </si>
  <si>
    <t>T5</t>
  </si>
  <si>
    <t>T4</t>
  </si>
  <si>
    <t>T3</t>
  </si>
  <si>
    <t>T2</t>
  </si>
  <si>
    <t>T1</t>
  </si>
  <si>
    <t>Española</t>
  </si>
  <si>
    <t>NACIONALIDAD</t>
  </si>
  <si>
    <t>T7</t>
  </si>
  <si>
    <t>Aclaraciones:</t>
  </si>
  <si>
    <t>ACTIVIDAD FÍSICA</t>
  </si>
  <si>
    <t>ENCUESTA SOCIAL Y DE CONDICIONES DE VIDA, 2020</t>
  </si>
  <si>
    <t>No hago ejercicio</t>
  </si>
  <si>
    <t>Ocasionalmente</t>
  </si>
  <si>
    <t>Varias veces al mes</t>
  </si>
  <si>
    <t>Varias veces a la semana</t>
  </si>
  <si>
    <t>NIVEL SOCIOECONÓMICO</t>
  </si>
  <si>
    <t>ESTADO CIVIL</t>
  </si>
  <si>
    <t>Continua de mañana</t>
  </si>
  <si>
    <t>Bajo</t>
  </si>
  <si>
    <t>Medio</t>
  </si>
  <si>
    <t>Alto</t>
  </si>
  <si>
    <t>Intensidad actividad física</t>
  </si>
  <si>
    <t>Media</t>
  </si>
  <si>
    <t>Alta</t>
  </si>
  <si>
    <t>SALUD Y ESTADO DE ÁNIMO</t>
  </si>
  <si>
    <t>Verduras, fruta, carnes rojas, bollería industrial y refrescos azucarados.</t>
  </si>
  <si>
    <t xml:space="preserve"> Muy malo</t>
  </si>
  <si>
    <t xml:space="preserve"> Malo</t>
  </si>
  <si>
    <t xml:space="preserve"> Regular a</t>
  </si>
  <si>
    <t xml:space="preserve"> Bueno</t>
  </si>
  <si>
    <t xml:space="preserve"> Muy bueno</t>
  </si>
  <si>
    <t>En los últimos doce meses, diría que su estado de salud ha sido…</t>
  </si>
  <si>
    <t>Consumo verduras</t>
  </si>
  <si>
    <t>Consumo fruta</t>
  </si>
  <si>
    <t>Consumo carnes rojas</t>
  </si>
  <si>
    <t>Consumo bollería industrial</t>
  </si>
  <si>
    <t>Consumo refrescos azucarados</t>
  </si>
  <si>
    <t>Población de 15 o más años. Con relación a su práctica habitual de actividad física, la última semana...¿Cuántas veces y durante cuánto tiempo ha practicado estas actividades?.</t>
  </si>
  <si>
    <t>Población de 15 o más años. En los últimos doce meses, diría que su estado de salud ha sido…</t>
  </si>
  <si>
    <t>Menos de 2 días</t>
  </si>
  <si>
    <t>Entre 3 y 5 días</t>
  </si>
  <si>
    <t>Más de 6 días</t>
  </si>
  <si>
    <t>¿Fuma?</t>
  </si>
  <si>
    <t>Nunca he fumado</t>
  </si>
  <si>
    <t>Fumo todos los días</t>
  </si>
  <si>
    <t>NS/NC</t>
  </si>
  <si>
    <t>¿A qué edad empezó a fumar?</t>
  </si>
  <si>
    <t>Observaciones</t>
  </si>
  <si>
    <t>Datos absolutos</t>
  </si>
  <si>
    <t>¿Cómo es su salud hoy?</t>
  </si>
  <si>
    <t>Población de 15 o más años. Frecuencia con la que realiza alguna actividad física</t>
  </si>
  <si>
    <t>Frecuencia con la que realiza alguna actividad física</t>
  </si>
  <si>
    <t>Población de 15 o más años. Frecuencia semanal con la que consume determinados productos</t>
  </si>
  <si>
    <t>Población de 15 o más años. Situación ante el tabaco. Solo se muestra la población que fuma a diario y la que nunca ha fumado.</t>
  </si>
  <si>
    <t>Población de 15 o más años.  Valoración del estado de salud en el día.</t>
  </si>
  <si>
    <t xml:space="preserve"> Siendo 0 muy mala salud y 100 muy buena salud en una escala de valoración de la salud. El resultado se expresa en promedio.</t>
  </si>
  <si>
    <t>En paro</t>
  </si>
  <si>
    <t>Jubilado/a</t>
  </si>
  <si>
    <t>Estudiante</t>
  </si>
  <si>
    <t>Labores del hogar</t>
  </si>
  <si>
    <t>ERE/ERTE</t>
  </si>
  <si>
    <t>Otras situaciones</t>
  </si>
  <si>
    <t>Continua de tarde o de noche</t>
  </si>
  <si>
    <t>Rotativa mañana/tarde</t>
  </si>
  <si>
    <t>Rotativa mañana/tarde/noche</t>
  </si>
  <si>
    <t>Partida (mañana y tarde con al menos una hora entre medias)</t>
  </si>
  <si>
    <t>Nivel medio</t>
  </si>
  <si>
    <t>Soltero/a</t>
  </si>
  <si>
    <t>Casado/a</t>
  </si>
  <si>
    <t>Viudo/a</t>
  </si>
  <si>
    <t>Separado/a</t>
  </si>
  <si>
    <t>Divorciado/a</t>
  </si>
  <si>
    <t>Población de 15 o más años. ¿A qué edad empezó a fumar? Se expresa en promedio y unicamente se arroja dato para aquellos que fuman a diario.</t>
  </si>
  <si>
    <t xml:space="preserve">En la variable 'tipo de jornada' se han fusionado dos categorías y se han descartado otras. </t>
  </si>
  <si>
    <t>* Se han fusionado las categorías 'continua de tarde' con 'continua de noche' en la categoría 'continua de tarde o de noche'. Se ha procedido así para sumar un mínimo de casos razonable por categoría.</t>
  </si>
  <si>
    <t>3. Dentro del bloque de variables socioeconómicas se ha procedido fusionando o descartando ciertas categorías. Se ha hecho lo siguiente:</t>
  </si>
  <si>
    <t xml:space="preserve">5. De cada tabla se muestran los datos absolutos, porcentajes horizontales y verticales y número de observaciones muestrales (o nº de encuestas realizadas). </t>
  </si>
  <si>
    <t xml:space="preserve">En la variable 'situación laboral' se han fusionado algunas categorías.  </t>
  </si>
  <si>
    <t>* Se han descartado las categorías: "otra situación" y "NS/NC".</t>
  </si>
  <si>
    <t>Trabajando (incluye bajas por enfermedad, vacaciones, excedencias...)</t>
  </si>
  <si>
    <t>Nivel 'bajo' y 'medio bajo'</t>
  </si>
  <si>
    <t xml:space="preserve">Nivel 'medio alto' y 'alto' </t>
  </si>
  <si>
    <t>En todos los casos se ha procedido así para sumar un número razonable de casos por categoría.</t>
  </si>
  <si>
    <t>TIPO DE JORNADA (se excluyen las personas con jornadas reducidas, sin horario fijo y turnos de más de 8 horas)</t>
  </si>
  <si>
    <r>
      <t>SITUACIÓN</t>
    </r>
    <r>
      <rPr>
        <sz val="9"/>
        <rFont val="Arial"/>
        <family val="2"/>
      </rPr>
      <t xml:space="preserve"> EN RELACIÓN CON LA ACTIVIDAD</t>
    </r>
  </si>
  <si>
    <t>-</t>
  </si>
  <si>
    <t xml:space="preserve">*Se han fusionado las categorías 'en paro, en busca del primer empleo' y 'en paro, ha trabajado antes' en una categoría llamada 'en paro'. Además, a la categoría 'Trabajando' se le ha añadido la categoría 'excedencia'. </t>
  </si>
  <si>
    <t>Baja o nula</t>
  </si>
  <si>
    <t>Valores sociodemográficos</t>
  </si>
  <si>
    <t>Valores socioeconómicos</t>
  </si>
  <si>
    <t>Ns/Nc</t>
  </si>
  <si>
    <t>4. En las T4 y T5 se ha procedido seleccionando únicamente los casos de las categorías 'Nunca he fumado' y 'Fumo todos los días'.</t>
  </si>
  <si>
    <t>1. En todas las tablas, excepto en la T3, se cruza la variable expresada en el título con una selección de variables sociodemográficas y socioeconómicas.</t>
  </si>
  <si>
    <t>2. En la T7 se calcula la variable intensidad de actividad física semanal en función de las horas de ejercicio bajo, moderado o intenso que se practiquen en una semana tipo. Dependiendo de la intensidad de la actividad física realizada se multiplica el número de horas por un valor diferente. Si es baja se multiplican por 3,3, por 4 si la actividad es moderada y por 8 si es intensa. De la suma total de los valores MET obtenidos en una semana se obtendrá el valor que determina si una persona tiene una activida física baja, media o alta, situándose en los siguientes rangos: baja -600, moderada 600-1500 y alta +1500.</t>
  </si>
  <si>
    <t>Población de 15 o más años. Valoración media de las relaciones familiares y sociales.</t>
  </si>
  <si>
    <t>CON MIEMBROS DE SU HOGAR</t>
  </si>
  <si>
    <t>CON OTROS FAMILIARES</t>
  </si>
  <si>
    <t>CON AMISTADES</t>
  </si>
  <si>
    <t>CON VECINDAD</t>
  </si>
  <si>
    <t>CON COMPAÑEROS/AS DE TRABAJO</t>
  </si>
  <si>
    <t>VIDA FAMILIAR Y SOCIAL</t>
  </si>
  <si>
    <t>T8</t>
  </si>
  <si>
    <t>T9</t>
  </si>
  <si>
    <t>Población de 15 o más años. Frecuencia con la que recurre a familiares, amistades o personas conocidas en determinadas situaciones.</t>
  </si>
  <si>
    <t xml:space="preserve"> Siempre</t>
  </si>
  <si>
    <t xml:space="preserve"> En algunas ocasiones</t>
  </si>
  <si>
    <t xml:space="preserve"> Rara vez, normalmente me las arreglo de otra forma</t>
  </si>
  <si>
    <t xml:space="preserve"> Nunca</t>
  </si>
  <si>
    <t xml:space="preserve"> No se ha dado el caso</t>
  </si>
  <si>
    <t xml:space="preserve"> NS/NC</t>
  </si>
  <si>
    <t>POR PROBLEMAS LABORALES</t>
  </si>
  <si>
    <t>POR PROBLEMAS DE PAREJA</t>
  </si>
  <si>
    <t>PARA AYUDA ECONÓMICA</t>
  </si>
  <si>
    <t>POR CUIDAR FAMILIARES</t>
  </si>
  <si>
    <t>PARA ACOMPAÑAR AL MÉDICO</t>
  </si>
  <si>
    <t>PARA PEDIR CONSEJOS</t>
  </si>
  <si>
    <t>PARA REALIZAR VIAJES</t>
  </si>
  <si>
    <t>POR GESTIONES Y PAPELEOS</t>
  </si>
  <si>
    <t>Población de 15 y más años. ¿En el último mes, se ha informado acerca del cambio climático?. ¿A través de qué medios? (Multirespuesta).</t>
  </si>
  <si>
    <t>¿SE HA INFORMADO?</t>
  </si>
  <si>
    <t>¿A TRAVÉS DE QUÉ MEDIOS?</t>
  </si>
  <si>
    <t>Sí</t>
  </si>
  <si>
    <t>No</t>
  </si>
  <si>
    <t>Radio</t>
  </si>
  <si>
    <t>Televisión</t>
  </si>
  <si>
    <t>Prensa</t>
  </si>
  <si>
    <t>Internet</t>
  </si>
  <si>
    <t>Redes sociales</t>
  </si>
  <si>
    <t>Amistades</t>
  </si>
  <si>
    <t>Siuación en relación a la actividad</t>
  </si>
  <si>
    <t>Trabajando (incluye bajas por enfermedad, vacaciones, excedencia...)</t>
  </si>
  <si>
    <t>Tipo de jornada laboral</t>
  </si>
  <si>
    <t>Nivel socioeconómico</t>
  </si>
  <si>
    <t>Estado civil</t>
  </si>
  <si>
    <t>* En la tabla de porcentajes horizontales se muestran los porcentajes de cada categoría sobre el total de población que sí se informó sobre cambio climático, los porcentajes horizontales no suman 100% porque se pueden responder a varias opciones a la vez.</t>
  </si>
  <si>
    <t>9-10</t>
  </si>
  <si>
    <t>7-8</t>
  </si>
  <si>
    <t>5-6</t>
  </si>
  <si>
    <t>0-1-2-3-4</t>
  </si>
  <si>
    <t>PREOCUPACIÓN CAMBIO CLIMÁTICO</t>
  </si>
  <si>
    <t>MEDIAS</t>
  </si>
  <si>
    <t xml:space="preserve">Población de 15 y más años. En una escala del 0 al 10, siendo 0 ninguna preocupación y 10 mucha preocupación, ¿cuál es su grado de preocupación por el cambio climático? </t>
  </si>
  <si>
    <t>PREOCUPACIÓN MEDIO AMBIENTE</t>
  </si>
  <si>
    <t>Población de 15 y más años.  En una escala del 0 al 10, siendo 0 ninguna preocupación y 10 mucha preocupación, ¿Cuál es su grado de preocupación por el medio ambiente (referido a Navarra)?</t>
  </si>
  <si>
    <t>SITUACIÓN MEDIO AMBIENTE</t>
  </si>
  <si>
    <t>Población de 15 y más años. ¿Cómo valora la situación actual del medio ambiente (en navarra)?</t>
  </si>
  <si>
    <t>Muy a favor</t>
  </si>
  <si>
    <t>A favor</t>
  </si>
  <si>
    <t>Ni a favor ni en contra</t>
  </si>
  <si>
    <t>En contra</t>
  </si>
  <si>
    <t>Muy en contra</t>
  </si>
  <si>
    <t>IMPUESTOS MEDIO AMBIENTE</t>
  </si>
  <si>
    <t>Población de 15 y más años. ¿Cuál es su grado de acuerdo con la siguiente frase? "Pagaría impuestos más elevados para proteger el medio ambiente de mi comunidad".</t>
  </si>
  <si>
    <t>PREGUNTAS SOBRE MEDIO AMBIENTE</t>
  </si>
  <si>
    <t>T10</t>
  </si>
  <si>
    <t>T11</t>
  </si>
  <si>
    <t>T12</t>
  </si>
  <si>
    <t>T13</t>
  </si>
  <si>
    <t>T14</t>
  </si>
  <si>
    <t>Hago entrenamiento físico varias veces a la semana</t>
  </si>
  <si>
    <t>Hago actividad física varias veces al mes</t>
  </si>
  <si>
    <t>Hago alguna actividad física ocasionalmente</t>
  </si>
  <si>
    <t>Muy bueno (valoración por encima de 90 puntos, Q4)</t>
  </si>
  <si>
    <t>Bueno (valoración entre 80 y 90 puntos, Q3)</t>
  </si>
  <si>
    <t>Regular (valoración entre 65 y 80 puntos, Q2)</t>
  </si>
  <si>
    <t>Malo (valoración por debajo de 65 puntos, Q1)</t>
  </si>
  <si>
    <t>SALUD AUTO-PERCIBIDA</t>
  </si>
  <si>
    <t>Variables relacionadas con la salud</t>
  </si>
  <si>
    <t>Sin dificultades</t>
  </si>
  <si>
    <t>Con algunas dificultades</t>
  </si>
  <si>
    <t>Con grandes dificultades</t>
  </si>
  <si>
    <t>¿CÓMO LLEGA A FIN DE MES?</t>
  </si>
  <si>
    <t>¿CONSIDERA SUS INGRESOS ESTABLES?</t>
  </si>
  <si>
    <t>Nivel alto</t>
  </si>
  <si>
    <t>Nivel bajo</t>
  </si>
  <si>
    <t>Variables socioeconómicas</t>
  </si>
  <si>
    <t xml:space="preserve">AGRUPACIÓN ZONAS 2000 </t>
  </si>
  <si>
    <t>¿En qué escalón se encuentra hoy?</t>
  </si>
  <si>
    <t>Variables sociodemográficas</t>
  </si>
  <si>
    <t>Población de 15 y más años. Imagine una escalera de 10 escalones numerados del 0 en la parte más baja al 10 en la más alta. La parte baja representa la peor vida que se puede tener y la parte alta la mejor. ¿En qué escalón diría que se encuentra hoy?</t>
  </si>
  <si>
    <t>¿En que escalón se encontraba hace cinco años?</t>
  </si>
  <si>
    <t>Población de 15 y más años. Imagine una escalera de 10 escalones numerados del 0 en la parte más baja al 10 en la más alta. La parte baja representa la peor vida que se puede tener y la parte alta la mejor. ¿En qué escalón diría que se encontraba hace cinco años?</t>
  </si>
  <si>
    <t>¿En qué escalón se encontrará dentro de cinco años?</t>
  </si>
  <si>
    <t>Población de 15 y más años. Imagine una escalera de 10 escalones numerados del 0 en la parte más baja al 10 en la más alta. La parte baja representa la peor vida que se puede tener y la parte alta la mejor. ¿En qué escalón diría que se encontrará dentro de cinco años?</t>
  </si>
  <si>
    <t>PREGUNTAS SOBRE SATISFACCIÓN VITAL</t>
  </si>
  <si>
    <t>T15</t>
  </si>
  <si>
    <t>T16</t>
  </si>
  <si>
    <t>T17</t>
  </si>
  <si>
    <t>PREGUNTAS SOBRE CONCILIACIÓN DE LA VIDA LABORAL, FAMILIAR Y PERSONAL</t>
  </si>
  <si>
    <t>T18</t>
  </si>
  <si>
    <t>T19</t>
  </si>
  <si>
    <t>T20</t>
  </si>
  <si>
    <t>T21</t>
  </si>
  <si>
    <t>T22</t>
  </si>
  <si>
    <t>T23</t>
  </si>
  <si>
    <t>T24</t>
  </si>
  <si>
    <t>Nunca</t>
  </si>
  <si>
    <t>La mitad</t>
  </si>
  <si>
    <t>La mayor parte de las veces</t>
  </si>
  <si>
    <t>Siempre</t>
  </si>
  <si>
    <t>Limpieza del hogar</t>
  </si>
  <si>
    <t>Cuidado de la ropa</t>
  </si>
  <si>
    <t>Fregar platos, pucheros</t>
  </si>
  <si>
    <t>Recoger la mesa</t>
  </si>
  <si>
    <t>Preparación comidas</t>
  </si>
  <si>
    <t>Compra de alimentos</t>
  </si>
  <si>
    <t>La mayor parte</t>
  </si>
  <si>
    <t>Población de 15 y más años. En su casa, ¿Con qué frecuencia realiza usted las siguientes tareas?</t>
  </si>
  <si>
    <t>* En esta pregunta no se presentan las respuestas de la categoría 'No sabe/No contesta' por representar únicamente 3 observaciones y resultar una información poco relevante.</t>
  </si>
  <si>
    <t>¿Esta ayuda doméstica, es retribuida?</t>
  </si>
  <si>
    <t>¿Viene alguna persona al hogar a ayudar en tareas domésticas o cuidados de personas?</t>
  </si>
  <si>
    <t>¿Esta ayuda doméstica, es retribuida? *</t>
  </si>
  <si>
    <t>Población de 15 y más años. ¿Viene alguna persona al hogar a ayudar en tareas domésticas o cuidados de personas? ¿Esta ayuda doméstica, es retribuida?</t>
  </si>
  <si>
    <t>Personas</t>
  </si>
  <si>
    <t>Día fin de semana</t>
  </si>
  <si>
    <t>Día normal</t>
  </si>
  <si>
    <t>Horas</t>
  </si>
  <si>
    <t>Población de 15 y más años.  Sin contar con las horas de sueño, ni trabajo, ni otras obligaciones (estudios, limpieza del hogar…), de media, ¿De cuántas horas libres dispone para usted cada día, un  día normal de lunes a viernes? ¿Y un día del fin de semana?</t>
  </si>
  <si>
    <t>Bastante' o 'mucho'</t>
  </si>
  <si>
    <t>Ninguno' o 'poco'</t>
  </si>
  <si>
    <t>CUIDADO DEPENDIENTES</t>
  </si>
  <si>
    <t>CUIDADO MENORES DE 15 AÑOS</t>
  </si>
  <si>
    <t>TAREAS DEL HOGAR</t>
  </si>
  <si>
    <t>Población de 15 y más años. Nivel de esfuerzo para compaginar el trabajo con una serie de actividades.</t>
  </si>
  <si>
    <t>"UN MENOR DE 6 AÑOS SUFRE SI SU MADRE TRABAJA FUERA"</t>
  </si>
  <si>
    <t>"LAS MUJERES NECESITAN TENER HIJOS/AS PARA REALIZARSE"</t>
  </si>
  <si>
    <t xml:space="preserve"> "LAS MUJERES Y LOS HOMBRES TIENEN LAS MISMAS OPORTUNIDADES"</t>
  </si>
  <si>
    <t>"LAS MUJERES Y LOS HOMBRES TIENEN LOS MISMOS DERECHOS"</t>
  </si>
  <si>
    <t>Población de 15 y más años. Respecto a las siguientes frases, indique en una escala de 0 a 10 (en la que 0 significa en desacuerdo y 10 totalmente de acuerdo) su nivel de acuerdo o desacuerdo:</t>
  </si>
  <si>
    <t>Bastante desigualdad' o 'total desigualdad'</t>
  </si>
  <si>
    <t>Total igualdad' o 'bastante igualdad'</t>
  </si>
  <si>
    <t>SITUACIÓN MUJERES EN RELACIÓN A HOMBRES</t>
  </si>
  <si>
    <t>Población de 15 y más años. En Navarra, ¿Cómo diría que es la situación de las mujeres en relación a la de los hombres?</t>
  </si>
  <si>
    <t>Peor</t>
  </si>
  <si>
    <t>Igual</t>
  </si>
  <si>
    <t>Mejor</t>
  </si>
  <si>
    <t>ACCESO A PUESTOS DE RESPONSABILIDAD POLÍTICA</t>
  </si>
  <si>
    <t>POSIBILIDADES DE COMPAGINAR</t>
  </si>
  <si>
    <t>ACCESO A PUESTOS DE RESPONSABILIDAD</t>
  </si>
  <si>
    <t>ACCESO A LA EDUCACIÓN</t>
  </si>
  <si>
    <t>ESTABILIDAD EN EL PUESTO DE TRABAJO</t>
  </si>
  <si>
    <t>OPORTUNIDADES PARA ENCONTRAR TRABAJO</t>
  </si>
  <si>
    <t>POSIBILIDADES DE ASCENSO</t>
  </si>
  <si>
    <t>SALARIOS</t>
  </si>
  <si>
    <t>Población de 15 y más años. Y en estas áreas, ¿Considera que la situación de las mujeres en Navarra en mejor, igual o peor que la de los hombres?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</si>
</sst>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 _€_-;\-* #,##0\ _€_-;_-* &quot;-&quot;??\ _€_-;_-@_-"/>
    <numFmt numFmtId="165" formatCode="#,##0.0_ ;\-#,##0.0\ "/>
    <numFmt numFmtId="166" formatCode="_-* #,##0.0\ _€_-;\-* #,##0.0\ _€_-;_-* &quot;-&quot;??\ _€_-;_-@_-"/>
    <numFmt numFmtId="167" formatCode="#,##0_ ;\-#,##0\ "/>
    <numFmt numFmtId="168" formatCode="#,##0.0"/>
    <numFmt numFmtId="169" formatCode="_-* #,##0\ _€_-;\-* #,##0\ _€_-;_-* &quot;-&quot;\ _€_-;_-@_-"/>
    <numFmt numFmtId="170" formatCode="_-* #,##0.0\ _€_-;\-* #,##0.0\ _€_-;_-* &quot;-&quot;?\ _€_-;_-@_-"/>
    <numFmt numFmtId="171" formatCode="_-* #,##0\ _€_-;\-* #,##0\ _€_-;_-* &quot;-&quot;?\ _€_-;_-@_-"/>
    <numFmt numFmtId="172" formatCode="###0.00"/>
    <numFmt numFmtId="173" formatCode="###0"/>
  </numFmts>
  <fonts count="16" x14ac:knownFonts="1">
    <font>
      <sz val="11"/>
      <color theme="1"/>
      <name val="Calibri"/>
      <family val="2"/>
      <scheme val="minor"/>
    </font>
    <font>
      <sz val="11"/>
      <color theme="1"/>
      <name val="Calibri"/>
      <family val="2"/>
      <scheme val="minor"/>
    </font>
    <font>
      <sz val="9"/>
      <name val="Arial"/>
      <family val="2"/>
    </font>
    <font>
      <sz val="10"/>
      <name val="Arial"/>
      <family val="2"/>
    </font>
    <font>
      <sz val="10"/>
      <name val="Arial"/>
      <family val="2"/>
    </font>
    <font>
      <sz val="9"/>
      <color theme="1"/>
      <name val="Arial"/>
      <family val="2"/>
    </font>
    <font>
      <b/>
      <sz val="9"/>
      <color theme="1"/>
      <name val="Arial"/>
      <family val="2"/>
    </font>
    <font>
      <b/>
      <sz val="9"/>
      <name val="Arial"/>
      <family val="2"/>
    </font>
    <font>
      <sz val="9"/>
      <color theme="0"/>
      <name val="Arial"/>
      <family val="2"/>
    </font>
    <font>
      <b/>
      <sz val="12"/>
      <color theme="9" tint="-0.499984740745262"/>
      <name val="Arial"/>
      <family val="2"/>
    </font>
    <font>
      <b/>
      <sz val="12"/>
      <name val="Arial"/>
      <family val="2"/>
    </font>
    <font>
      <sz val="9"/>
      <color rgb="FFFF0000"/>
      <name val="Arial"/>
      <family val="2"/>
    </font>
    <font>
      <sz val="11"/>
      <color theme="0"/>
      <name val="Calibri"/>
      <family val="2"/>
      <scheme val="minor"/>
    </font>
    <font>
      <sz val="9"/>
      <color indexed="8"/>
      <name val="Arial"/>
      <family val="2"/>
    </font>
    <font>
      <sz val="10"/>
      <name val="Arial"/>
    </font>
    <font>
      <sz val="9"/>
      <color indexed="8"/>
      <name val="Arial"/>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3"/>
      </bottom>
      <diagonal/>
    </border>
    <border>
      <left/>
      <right style="thin">
        <color indexed="64"/>
      </right>
      <top/>
      <bottom/>
      <diagonal/>
    </border>
    <border>
      <left style="thin">
        <color indexed="64"/>
      </left>
      <right style="thin">
        <color indexed="64"/>
      </right>
      <top style="thin">
        <color indexed="63"/>
      </top>
      <bottom style="thin">
        <color indexed="64"/>
      </bottom>
      <diagonal/>
    </border>
    <border>
      <left style="thin">
        <color indexed="62"/>
      </left>
      <right style="thin">
        <color indexed="62"/>
      </right>
      <top style="thin">
        <color indexed="63"/>
      </top>
      <bottom style="thin">
        <color indexed="61"/>
      </bottom>
      <diagonal/>
    </border>
    <border>
      <left style="thin">
        <color indexed="64"/>
      </left>
      <right style="thin">
        <color indexed="64"/>
      </right>
      <top style="thin">
        <color indexed="63"/>
      </top>
      <bottom style="thin">
        <color indexed="63"/>
      </bottom>
      <diagonal/>
    </border>
    <border>
      <left style="thin">
        <color indexed="62"/>
      </left>
      <right style="thin">
        <color indexed="62"/>
      </right>
      <top style="thin">
        <color indexed="63"/>
      </top>
      <bottom style="thin">
        <color indexed="63"/>
      </bottom>
      <diagonal/>
    </border>
    <border>
      <left style="thin">
        <color indexed="64"/>
      </left>
      <right style="thin">
        <color indexed="64"/>
      </right>
      <top style="thin">
        <color indexed="64"/>
      </top>
      <bottom style="thin">
        <color indexed="63"/>
      </bottom>
      <diagonal/>
    </border>
    <border>
      <left style="thin">
        <color indexed="62"/>
      </left>
      <right style="thin">
        <color indexed="62"/>
      </right>
      <top style="thin">
        <color indexed="61"/>
      </top>
      <bottom style="thin">
        <color indexed="63"/>
      </bottom>
      <diagonal/>
    </border>
  </borders>
  <cellStyleXfs count="16">
    <xf numFmtId="0" fontId="0" fillId="0" borderId="0"/>
    <xf numFmtId="43" fontId="1"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cellStyleXfs>
  <cellXfs count="238">
    <xf numFmtId="0" fontId="0" fillId="0" borderId="0" xfId="0"/>
    <xf numFmtId="0" fontId="0" fillId="3" borderId="0" xfId="0" applyFill="1"/>
    <xf numFmtId="164" fontId="2" fillId="4" borderId="1" xfId="1" applyNumberFormat="1" applyFont="1" applyFill="1" applyBorder="1" applyAlignment="1">
      <alignment horizontal="right" vertical="top"/>
    </xf>
    <xf numFmtId="164" fontId="2" fillId="2" borderId="1" xfId="1" applyNumberFormat="1" applyFont="1" applyFill="1" applyBorder="1" applyAlignment="1">
      <alignment horizontal="right" vertical="top"/>
    </xf>
    <xf numFmtId="0" fontId="2" fillId="4" borderId="5" xfId="4" applyFont="1" applyFill="1" applyBorder="1" applyAlignment="1">
      <alignment horizontal="left" vertical="top" wrapText="1"/>
    </xf>
    <xf numFmtId="0" fontId="2" fillId="2" borderId="5" xfId="4" applyFont="1" applyFill="1" applyBorder="1" applyAlignment="1">
      <alignment horizontal="left" vertical="top" wrapText="1"/>
    </xf>
    <xf numFmtId="165" fontId="2" fillId="4" borderId="1" xfId="1" applyNumberFormat="1" applyFont="1" applyFill="1" applyBorder="1" applyAlignment="1">
      <alignment horizontal="right" vertical="top"/>
    </xf>
    <xf numFmtId="165" fontId="2" fillId="2" borderId="1" xfId="1" applyNumberFormat="1" applyFont="1" applyFill="1" applyBorder="1" applyAlignment="1">
      <alignment horizontal="right" vertical="top"/>
    </xf>
    <xf numFmtId="0" fontId="5" fillId="0" borderId="0" xfId="0" applyFont="1"/>
    <xf numFmtId="0" fontId="2" fillId="2" borderId="0" xfId="0" applyFont="1" applyFill="1"/>
    <xf numFmtId="0" fontId="2" fillId="5" borderId="0" xfId="0" applyFont="1" applyFill="1"/>
    <xf numFmtId="0" fontId="7" fillId="5" borderId="0" xfId="0" applyFont="1" applyFill="1"/>
    <xf numFmtId="0" fontId="7" fillId="2" borderId="0" xfId="0" applyFont="1" applyFill="1"/>
    <xf numFmtId="164" fontId="8" fillId="2" borderId="1" xfId="1" applyNumberFormat="1" applyFont="1" applyFill="1" applyBorder="1" applyAlignment="1">
      <alignment horizontal="right" vertical="top"/>
    </xf>
    <xf numFmtId="165" fontId="8" fillId="2" borderId="1" xfId="1" applyNumberFormat="1" applyFont="1" applyFill="1" applyBorder="1" applyAlignment="1">
      <alignment horizontal="right" vertical="top"/>
    </xf>
    <xf numFmtId="0" fontId="2" fillId="2" borderId="0" xfId="4" applyFont="1" applyFill="1" applyBorder="1" applyAlignment="1">
      <alignment horizontal="left" vertical="top" wrapText="1"/>
    </xf>
    <xf numFmtId="164" fontId="2" fillId="2" borderId="0" xfId="1" applyNumberFormat="1" applyFont="1" applyFill="1" applyBorder="1" applyAlignment="1">
      <alignment horizontal="right" vertical="top"/>
    </xf>
    <xf numFmtId="0" fontId="3" fillId="0" borderId="0" xfId="6"/>
    <xf numFmtId="0" fontId="9" fillId="0" borderId="0" xfId="0" applyFont="1"/>
    <xf numFmtId="0" fontId="5" fillId="0" borderId="1" xfId="2" applyFont="1" applyBorder="1" applyAlignment="1">
      <alignment horizontal="center" wrapText="1"/>
    </xf>
    <xf numFmtId="0" fontId="5" fillId="0" borderId="1" xfId="2" applyFont="1" applyBorder="1" applyAlignment="1">
      <alignment horizontal="center"/>
    </xf>
    <xf numFmtId="0" fontId="2" fillId="2" borderId="0" xfId="4" applyFont="1" applyFill="1" applyBorder="1" applyAlignment="1">
      <alignment horizontal="left" vertical="center" wrapText="1"/>
    </xf>
    <xf numFmtId="165" fontId="0" fillId="0" borderId="0" xfId="0" applyNumberFormat="1"/>
    <xf numFmtId="0" fontId="5" fillId="0" borderId="0" xfId="0" applyFont="1" applyBorder="1"/>
    <xf numFmtId="164" fontId="0" fillId="0" borderId="0" xfId="0" applyNumberFormat="1"/>
    <xf numFmtId="0" fontId="10" fillId="0" borderId="0" xfId="0" applyFont="1"/>
    <xf numFmtId="0" fontId="2" fillId="0" borderId="0" xfId="0" applyFont="1"/>
    <xf numFmtId="0" fontId="5" fillId="0" borderId="0" xfId="3" applyFont="1" applyBorder="1" applyAlignment="1">
      <alignment horizontal="center" wrapText="1"/>
    </xf>
    <xf numFmtId="0" fontId="5" fillId="0" borderId="0" xfId="2" applyFont="1" applyBorder="1" applyAlignment="1">
      <alignment horizontal="center" wrapText="1"/>
    </xf>
    <xf numFmtId="164" fontId="2" fillId="4" borderId="0" xfId="1" applyNumberFormat="1" applyFont="1" applyFill="1" applyBorder="1" applyAlignment="1">
      <alignment horizontal="right" vertical="top"/>
    </xf>
    <xf numFmtId="164" fontId="2" fillId="2" borderId="0" xfId="1" applyNumberFormat="1" applyFont="1" applyFill="1" applyBorder="1" applyAlignment="1">
      <alignment horizontal="center" vertical="top"/>
    </xf>
    <xf numFmtId="165" fontId="5" fillId="0" borderId="0" xfId="0" applyNumberFormat="1" applyFont="1"/>
    <xf numFmtId="0" fontId="5" fillId="2" borderId="1" xfId="2" applyFont="1" applyFill="1" applyBorder="1" applyAlignment="1">
      <alignment horizontal="center" wrapText="1"/>
    </xf>
    <xf numFmtId="0" fontId="2" fillId="2" borderId="0" xfId="4" applyFont="1" applyFill="1" applyBorder="1" applyAlignment="1">
      <alignment horizontal="center" vertical="center" wrapText="1"/>
    </xf>
    <xf numFmtId="164" fontId="2" fillId="4" borderId="1"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0" fontId="0" fillId="0" borderId="0" xfId="0" applyAlignment="1">
      <alignment wrapText="1"/>
    </xf>
    <xf numFmtId="164" fontId="8" fillId="2" borderId="1" xfId="1" applyNumberFormat="1" applyFont="1" applyFill="1" applyBorder="1" applyAlignment="1">
      <alignment horizontal="right" vertical="top" wrapText="1"/>
    </xf>
    <xf numFmtId="166" fontId="2" fillId="4" borderId="1" xfId="1" applyNumberFormat="1" applyFont="1" applyFill="1" applyBorder="1" applyAlignment="1">
      <alignment horizontal="right" vertical="top" wrapText="1"/>
    </xf>
    <xf numFmtId="166" fontId="2" fillId="2" borderId="1" xfId="1" applyNumberFormat="1" applyFont="1" applyFill="1" applyBorder="1" applyAlignment="1">
      <alignment horizontal="right" vertical="top" wrapText="1"/>
    </xf>
    <xf numFmtId="166" fontId="8" fillId="2" borderId="1" xfId="1" applyNumberFormat="1" applyFont="1" applyFill="1" applyBorder="1" applyAlignment="1">
      <alignment horizontal="right" vertical="top" wrapText="1"/>
    </xf>
    <xf numFmtId="166" fontId="2" fillId="4"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1" fillId="4" borderId="1" xfId="1" applyNumberFormat="1" applyFont="1" applyFill="1" applyBorder="1" applyAlignment="1">
      <alignment horizontal="right" vertical="top" wrapText="1"/>
    </xf>
    <xf numFmtId="164" fontId="11" fillId="2" borderId="1" xfId="1" applyNumberFormat="1" applyFont="1" applyFill="1" applyBorder="1" applyAlignment="1">
      <alignment horizontal="right" vertical="top" wrapText="1"/>
    </xf>
    <xf numFmtId="166" fontId="5" fillId="0" borderId="0" xfId="0" applyNumberFormat="1" applyFont="1"/>
    <xf numFmtId="164" fontId="8" fillId="2" borderId="0" xfId="1" applyNumberFormat="1" applyFont="1" applyFill="1" applyBorder="1" applyAlignment="1">
      <alignment horizontal="right" vertical="top"/>
    </xf>
    <xf numFmtId="165" fontId="2" fillId="4" borderId="0" xfId="1" applyNumberFormat="1" applyFont="1" applyFill="1" applyBorder="1" applyAlignment="1">
      <alignment horizontal="right" vertical="top"/>
    </xf>
    <xf numFmtId="165" fontId="2" fillId="2" borderId="0" xfId="1" applyNumberFormat="1" applyFont="1" applyFill="1" applyBorder="1" applyAlignment="1">
      <alignment horizontal="right" vertical="top"/>
    </xf>
    <xf numFmtId="0" fontId="2" fillId="2" borderId="1" xfId="4" applyFont="1" applyFill="1" applyBorder="1" applyAlignment="1">
      <alignment horizontal="left" vertical="top" wrapText="1"/>
    </xf>
    <xf numFmtId="164" fontId="8" fillId="2" borderId="0" xfId="1" applyNumberFormat="1" applyFont="1" applyFill="1" applyBorder="1" applyAlignment="1">
      <alignment horizontal="center" vertical="top"/>
    </xf>
    <xf numFmtId="0" fontId="6" fillId="0" borderId="14" xfId="3" applyFont="1" applyBorder="1" applyAlignment="1">
      <alignment horizontal="center" wrapText="1"/>
    </xf>
    <xf numFmtId="0" fontId="6" fillId="0" borderId="12" xfId="3" applyFont="1" applyBorder="1" applyAlignment="1">
      <alignment horizontal="center" wrapText="1"/>
    </xf>
    <xf numFmtId="0" fontId="6" fillId="0" borderId="5" xfId="3" applyFont="1" applyBorder="1" applyAlignment="1">
      <alignment vertical="center" wrapText="1"/>
    </xf>
    <xf numFmtId="0" fontId="6" fillId="0" borderId="7" xfId="3" applyFont="1" applyBorder="1" applyAlignment="1">
      <alignment vertical="center" wrapText="1"/>
    </xf>
    <xf numFmtId="0" fontId="9" fillId="0" borderId="0" xfId="0" applyFont="1" applyAlignment="1">
      <alignment horizontal="left"/>
    </xf>
    <xf numFmtId="0" fontId="5" fillId="0" borderId="0" xfId="0" applyFont="1" applyAlignment="1">
      <alignment horizontal="left"/>
    </xf>
    <xf numFmtId="167" fontId="2" fillId="4" borderId="1" xfId="1" applyNumberFormat="1" applyFont="1" applyFill="1" applyBorder="1" applyAlignment="1">
      <alignment horizontal="right" vertical="top"/>
    </xf>
    <xf numFmtId="167" fontId="2" fillId="2" borderId="1" xfId="1" applyNumberFormat="1" applyFont="1" applyFill="1" applyBorder="1" applyAlignment="1">
      <alignment horizontal="right" vertical="top"/>
    </xf>
    <xf numFmtId="167" fontId="8" fillId="2" borderId="1" xfId="1" applyNumberFormat="1" applyFont="1" applyFill="1" applyBorder="1" applyAlignment="1">
      <alignment horizontal="right" vertical="top"/>
    </xf>
    <xf numFmtId="3" fontId="2" fillId="4" borderId="1" xfId="1" applyNumberFormat="1" applyFont="1" applyFill="1" applyBorder="1" applyAlignment="1">
      <alignment horizontal="right" vertical="top"/>
    </xf>
    <xf numFmtId="3" fontId="2" fillId="2" borderId="1" xfId="1" applyNumberFormat="1" applyFont="1" applyFill="1" applyBorder="1" applyAlignment="1">
      <alignment horizontal="right" vertical="top"/>
    </xf>
    <xf numFmtId="3" fontId="0" fillId="0" borderId="0" xfId="0" applyNumberFormat="1"/>
    <xf numFmtId="3" fontId="2" fillId="4" borderId="1" xfId="1" applyNumberFormat="1" applyFont="1" applyFill="1" applyBorder="1" applyAlignment="1">
      <alignment horizontal="right" vertical="center"/>
    </xf>
    <xf numFmtId="3" fontId="2" fillId="2" borderId="1" xfId="1" applyNumberFormat="1" applyFont="1" applyFill="1" applyBorder="1" applyAlignment="1">
      <alignment horizontal="right" vertical="center"/>
    </xf>
    <xf numFmtId="3" fontId="2" fillId="4" borderId="1" xfId="1" applyNumberFormat="1" applyFont="1" applyFill="1" applyBorder="1" applyAlignment="1">
      <alignment horizontal="right"/>
    </xf>
    <xf numFmtId="3" fontId="2" fillId="2" borderId="1" xfId="1" applyNumberFormat="1" applyFont="1" applyFill="1" applyBorder="1" applyAlignment="1">
      <alignment horizontal="right"/>
    </xf>
    <xf numFmtId="2" fontId="2" fillId="2" borderId="5" xfId="4" applyNumberFormat="1" applyFont="1" applyFill="1" applyBorder="1" applyAlignment="1">
      <alignment horizontal="left" vertical="top" wrapText="1"/>
    </xf>
    <xf numFmtId="168" fontId="2" fillId="4" borderId="1" xfId="1" applyNumberFormat="1" applyFont="1" applyFill="1" applyBorder="1" applyAlignment="1">
      <alignment horizontal="right"/>
    </xf>
    <xf numFmtId="3" fontId="8" fillId="2" borderId="1" xfId="1" applyNumberFormat="1" applyFont="1" applyFill="1" applyBorder="1" applyAlignment="1">
      <alignment horizontal="right"/>
    </xf>
    <xf numFmtId="164" fontId="2" fillId="4" borderId="1" xfId="1" applyNumberFormat="1" applyFont="1" applyFill="1" applyBorder="1" applyAlignment="1">
      <alignment horizontal="right" wrapText="1"/>
    </xf>
    <xf numFmtId="164" fontId="2" fillId="2" borderId="1" xfId="1" applyNumberFormat="1" applyFont="1" applyFill="1" applyBorder="1" applyAlignment="1">
      <alignment horizontal="right" wrapText="1"/>
    </xf>
    <xf numFmtId="164" fontId="8" fillId="2" borderId="1" xfId="1" applyNumberFormat="1" applyFont="1" applyFill="1" applyBorder="1" applyAlignment="1">
      <alignment horizontal="right" wrapText="1"/>
    </xf>
    <xf numFmtId="0" fontId="2" fillId="2" borderId="3" xfId="4" applyFont="1" applyFill="1" applyBorder="1" applyAlignment="1">
      <alignment horizontal="left" vertical="center" wrapText="1"/>
    </xf>
    <xf numFmtId="168" fontId="2" fillId="2" borderId="1" xfId="1" applyNumberFormat="1" applyFont="1" applyFill="1" applyBorder="1" applyAlignment="1">
      <alignment horizontal="right" vertical="center"/>
    </xf>
    <xf numFmtId="168" fontId="2" fillId="2" borderId="1" xfId="1" applyNumberFormat="1" applyFont="1" applyFill="1" applyBorder="1" applyAlignment="1">
      <alignment horizontal="right"/>
    </xf>
    <xf numFmtId="168" fontId="0" fillId="0" borderId="0" xfId="0" applyNumberFormat="1"/>
    <xf numFmtId="0" fontId="2" fillId="4" borderId="5" xfId="4" applyFont="1" applyFill="1" applyBorder="1" applyAlignment="1">
      <alignment horizontal="center" wrapText="1"/>
    </xf>
    <xf numFmtId="168" fontId="2" fillId="4" borderId="1" xfId="1" applyNumberFormat="1" applyFont="1" applyFill="1" applyBorder="1" applyAlignment="1">
      <alignment horizontal="right" vertical="center"/>
    </xf>
    <xf numFmtId="0" fontId="12" fillId="2" borderId="0" xfId="0" applyFont="1" applyFill="1"/>
    <xf numFmtId="164" fontId="11" fillId="0" borderId="1" xfId="1" applyNumberFormat="1" applyFont="1" applyFill="1" applyBorder="1" applyAlignment="1">
      <alignment horizontal="right" vertical="top" wrapText="1"/>
    </xf>
    <xf numFmtId="166" fontId="8" fillId="0" borderId="1" xfId="1" applyNumberFormat="1" applyFont="1" applyFill="1" applyBorder="1" applyAlignment="1">
      <alignment horizontal="right" vertical="top" wrapText="1"/>
    </xf>
    <xf numFmtId="166" fontId="2" fillId="0" borderId="1" xfId="1" applyNumberFormat="1" applyFont="1" applyFill="1" applyBorder="1" applyAlignment="1">
      <alignment horizontal="right" vertical="top" wrapText="1"/>
    </xf>
    <xf numFmtId="164" fontId="2" fillId="0" borderId="1" xfId="1" applyNumberFormat="1" applyFont="1" applyFill="1" applyBorder="1" applyAlignment="1">
      <alignment horizontal="right" vertical="top" wrapText="1"/>
    </xf>
    <xf numFmtId="164" fontId="2" fillId="0" borderId="1" xfId="1" applyNumberFormat="1" applyFont="1" applyFill="1" applyBorder="1" applyAlignment="1">
      <alignment horizontal="right" wrapText="1"/>
    </xf>
    <xf numFmtId="169" fontId="2" fillId="4" borderId="1" xfId="1" applyNumberFormat="1" applyFont="1" applyFill="1" applyBorder="1" applyAlignment="1">
      <alignment horizontal="right" wrapText="1"/>
    </xf>
    <xf numFmtId="169" fontId="2" fillId="2" borderId="1" xfId="1" applyNumberFormat="1" applyFont="1" applyFill="1" applyBorder="1" applyAlignment="1">
      <alignment horizontal="right" wrapText="1"/>
    </xf>
    <xf numFmtId="169" fontId="2" fillId="2" borderId="1" xfId="1" applyNumberFormat="1" applyFont="1" applyFill="1" applyBorder="1" applyAlignment="1">
      <alignment horizontal="right"/>
    </xf>
    <xf numFmtId="169" fontId="8" fillId="2" borderId="1" xfId="1" applyNumberFormat="1" applyFont="1" applyFill="1" applyBorder="1" applyAlignment="1">
      <alignment horizontal="right" wrapText="1"/>
    </xf>
    <xf numFmtId="169" fontId="2" fillId="0" borderId="1" xfId="1" applyNumberFormat="1" applyFont="1" applyFill="1" applyBorder="1" applyAlignment="1">
      <alignment horizontal="right" wrapText="1"/>
    </xf>
    <xf numFmtId="170" fontId="2" fillId="4" borderId="5" xfId="4" applyNumberFormat="1" applyFont="1" applyFill="1" applyBorder="1" applyAlignment="1">
      <alignment horizontal="left" vertical="top" wrapText="1"/>
    </xf>
    <xf numFmtId="170" fontId="2" fillId="4" borderId="1" xfId="1" applyNumberFormat="1" applyFont="1" applyFill="1" applyBorder="1" applyAlignment="1">
      <alignment horizontal="right" vertical="top"/>
    </xf>
    <xf numFmtId="170" fontId="2" fillId="2" borderId="1" xfId="1" applyNumberFormat="1" applyFont="1" applyFill="1" applyBorder="1" applyAlignment="1">
      <alignment horizontal="right" vertical="top"/>
    </xf>
    <xf numFmtId="170" fontId="8" fillId="2" borderId="1" xfId="1" applyNumberFormat="1" applyFont="1" applyFill="1" applyBorder="1" applyAlignment="1">
      <alignment horizontal="right" vertical="top"/>
    </xf>
    <xf numFmtId="170" fontId="8" fillId="2" borderId="5" xfId="4" applyNumberFormat="1" applyFont="1" applyFill="1" applyBorder="1" applyAlignment="1">
      <alignment horizontal="left" vertical="top" wrapText="1"/>
    </xf>
    <xf numFmtId="170" fontId="2" fillId="0" borderId="1" xfId="1" applyNumberFormat="1" applyFont="1" applyFill="1" applyBorder="1" applyAlignment="1">
      <alignment horizontal="right" vertical="top"/>
    </xf>
    <xf numFmtId="169" fontId="2" fillId="4" borderId="5" xfId="4" applyNumberFormat="1" applyFont="1" applyFill="1" applyBorder="1" applyAlignment="1">
      <alignment horizontal="left" vertical="top" wrapText="1"/>
    </xf>
    <xf numFmtId="169" fontId="2" fillId="4" borderId="1" xfId="1" applyNumberFormat="1" applyFont="1" applyFill="1" applyBorder="1" applyAlignment="1">
      <alignment horizontal="right" vertical="top"/>
    </xf>
    <xf numFmtId="169" fontId="2" fillId="2" borderId="1" xfId="1" applyNumberFormat="1" applyFont="1" applyFill="1" applyBorder="1" applyAlignment="1">
      <alignment horizontal="right" vertical="top"/>
    </xf>
    <xf numFmtId="169" fontId="8" fillId="2" borderId="1" xfId="1" applyNumberFormat="1" applyFont="1" applyFill="1" applyBorder="1" applyAlignment="1">
      <alignment horizontal="right" vertical="top"/>
    </xf>
    <xf numFmtId="169" fontId="8" fillId="2" borderId="5" xfId="4" applyNumberFormat="1" applyFont="1" applyFill="1" applyBorder="1" applyAlignment="1">
      <alignment horizontal="left" vertical="top" wrapText="1"/>
    </xf>
    <xf numFmtId="169" fontId="2" fillId="0" borderId="1" xfId="1" applyNumberFormat="1" applyFont="1" applyFill="1" applyBorder="1" applyAlignment="1">
      <alignment horizontal="right" vertical="top"/>
    </xf>
    <xf numFmtId="0" fontId="9" fillId="0" borderId="0" xfId="0" applyFont="1" applyFill="1"/>
    <xf numFmtId="0" fontId="2" fillId="4" borderId="1" xfId="4" applyFont="1" applyFill="1" applyBorder="1" applyAlignment="1">
      <alignment horizontal="center" wrapText="1"/>
    </xf>
    <xf numFmtId="0" fontId="2" fillId="2" borderId="1" xfId="4" applyFont="1" applyFill="1" applyBorder="1" applyAlignment="1">
      <alignment horizontal="center" wrapText="1"/>
    </xf>
    <xf numFmtId="164" fontId="2" fillId="4" borderId="1" xfId="1" applyNumberFormat="1" applyFont="1" applyFill="1" applyBorder="1" applyAlignment="1">
      <alignment horizontal="left" vertical="top"/>
    </xf>
    <xf numFmtId="171" fontId="2" fillId="4" borderId="1" xfId="1" applyNumberFormat="1" applyFont="1" applyFill="1" applyBorder="1" applyAlignment="1">
      <alignment horizontal="right" vertical="top"/>
    </xf>
    <xf numFmtId="171" fontId="2" fillId="2" borderId="1" xfId="1" applyNumberFormat="1" applyFont="1" applyFill="1" applyBorder="1" applyAlignment="1">
      <alignment horizontal="right" vertical="top"/>
    </xf>
    <xf numFmtId="171" fontId="8" fillId="0" borderId="1" xfId="1" applyNumberFormat="1" applyFont="1" applyFill="1" applyBorder="1" applyAlignment="1">
      <alignment horizontal="right" vertical="top"/>
    </xf>
    <xf numFmtId="171" fontId="2" fillId="0" borderId="1" xfId="1" applyNumberFormat="1" applyFont="1" applyFill="1" applyBorder="1" applyAlignment="1">
      <alignment horizontal="right" vertical="top"/>
    </xf>
    <xf numFmtId="171" fontId="8" fillId="2" borderId="1" xfId="1" applyNumberFormat="1" applyFont="1" applyFill="1" applyBorder="1" applyAlignment="1">
      <alignment horizontal="right" vertical="top"/>
    </xf>
    <xf numFmtId="170" fontId="8" fillId="0" borderId="1" xfId="1" applyNumberFormat="1" applyFont="1" applyFill="1" applyBorder="1" applyAlignment="1">
      <alignment horizontal="right" vertical="top"/>
    </xf>
    <xf numFmtId="169" fontId="2" fillId="0" borderId="1" xfId="9" applyNumberFormat="1" applyFont="1" applyBorder="1" applyAlignment="1">
      <alignment horizontal="right" vertical="top"/>
    </xf>
    <xf numFmtId="0" fontId="5" fillId="0" borderId="0" xfId="0" applyFont="1" applyFill="1"/>
    <xf numFmtId="164" fontId="2" fillId="4" borderId="1" xfId="1" applyNumberFormat="1" applyFont="1" applyFill="1" applyBorder="1" applyAlignment="1">
      <alignment horizontal="center" vertical="top"/>
    </xf>
    <xf numFmtId="0" fontId="3" fillId="0" borderId="0" xfId="11"/>
    <xf numFmtId="0" fontId="5" fillId="0" borderId="1" xfId="11" applyFont="1" applyBorder="1" applyAlignment="1">
      <alignment horizontal="center" wrapText="1"/>
    </xf>
    <xf numFmtId="166" fontId="2" fillId="2" borderId="1" xfId="1" applyNumberFormat="1" applyFont="1" applyFill="1" applyBorder="1" applyAlignment="1">
      <alignment horizontal="right" vertical="top"/>
    </xf>
    <xf numFmtId="166" fontId="8" fillId="2" borderId="1" xfId="1" applyNumberFormat="1" applyFont="1" applyFill="1" applyBorder="1" applyAlignment="1">
      <alignment horizontal="right" vertical="top"/>
    </xf>
    <xf numFmtId="166" fontId="2" fillId="4" borderId="1" xfId="1" applyNumberFormat="1" applyFont="1" applyFill="1" applyBorder="1" applyAlignment="1">
      <alignment horizontal="right" vertical="top"/>
    </xf>
    <xf numFmtId="166" fontId="2" fillId="0" borderId="1" xfId="1" applyNumberFormat="1" applyFont="1" applyFill="1" applyBorder="1" applyAlignment="1">
      <alignment horizontal="right" vertical="top"/>
    </xf>
    <xf numFmtId="172" fontId="13" fillId="2" borderId="1" xfId="12" applyNumberFormat="1" applyFont="1" applyFill="1" applyBorder="1" applyAlignment="1">
      <alignment horizontal="right" vertical="top"/>
    </xf>
    <xf numFmtId="164" fontId="2" fillId="0" borderId="1" xfId="1" applyNumberFormat="1" applyFont="1" applyFill="1" applyBorder="1" applyAlignment="1">
      <alignment horizontal="right" vertical="top"/>
    </xf>
    <xf numFmtId="172" fontId="13" fillId="4" borderId="1" xfId="12" applyNumberFormat="1" applyFont="1" applyFill="1" applyBorder="1" applyAlignment="1">
      <alignment horizontal="right" vertical="top"/>
    </xf>
    <xf numFmtId="172" fontId="13" fillId="2" borderId="0" xfId="12" applyNumberFormat="1" applyFont="1" applyFill="1" applyBorder="1" applyAlignment="1">
      <alignment horizontal="right" vertical="top"/>
    </xf>
    <xf numFmtId="172" fontId="8" fillId="2" borderId="1" xfId="12" applyNumberFormat="1" applyFont="1" applyFill="1" applyBorder="1" applyAlignment="1">
      <alignment horizontal="right" vertical="top"/>
    </xf>
    <xf numFmtId="0" fontId="5" fillId="0" borderId="1" xfId="11" applyFont="1" applyBorder="1" applyAlignment="1">
      <alignment horizontal="center" wrapText="1"/>
    </xf>
    <xf numFmtId="166" fontId="2" fillId="4" borderId="1" xfId="1" applyNumberFormat="1" applyFont="1" applyFill="1" applyBorder="1" applyAlignment="1">
      <alignment horizontal="center" vertical="center"/>
    </xf>
    <xf numFmtId="0" fontId="2" fillId="2" borderId="6" xfId="4" applyFont="1" applyFill="1" applyBorder="1" applyAlignment="1">
      <alignment horizontal="left" vertical="top" wrapText="1"/>
    </xf>
    <xf numFmtId="164" fontId="2" fillId="2" borderId="1" xfId="1" applyNumberFormat="1" applyFont="1" applyFill="1" applyBorder="1" applyAlignment="1">
      <alignment horizontal="center" vertical="center"/>
    </xf>
    <xf numFmtId="164" fontId="2" fillId="4" borderId="1" xfId="1" applyNumberFormat="1" applyFont="1" applyFill="1" applyBorder="1" applyAlignment="1">
      <alignment horizontal="center" vertical="center"/>
    </xf>
    <xf numFmtId="0" fontId="5" fillId="0" borderId="7" xfId="13" applyFont="1" applyBorder="1" applyAlignment="1">
      <alignment horizontal="center" vertical="center" wrapText="1"/>
    </xf>
    <xf numFmtId="0" fontId="3" fillId="0" borderId="0" xfId="13"/>
    <xf numFmtId="173" fontId="13" fillId="2" borderId="1" xfId="12" applyNumberFormat="1" applyFont="1" applyFill="1" applyBorder="1" applyAlignment="1">
      <alignment horizontal="right" vertical="top"/>
    </xf>
    <xf numFmtId="172" fontId="0" fillId="0" borderId="0" xfId="0" applyNumberFormat="1"/>
    <xf numFmtId="173" fontId="13" fillId="4" borderId="1" xfId="12" applyNumberFormat="1" applyFont="1" applyFill="1" applyBorder="1" applyAlignment="1">
      <alignment horizontal="right" vertical="top"/>
    </xf>
    <xf numFmtId="173" fontId="0" fillId="0" borderId="0" xfId="0" applyNumberFormat="1"/>
    <xf numFmtId="166" fontId="2" fillId="2" borderId="0" xfId="4" applyNumberFormat="1" applyFont="1" applyFill="1" applyBorder="1" applyAlignment="1">
      <alignment horizontal="left" vertical="center" wrapText="1"/>
    </xf>
    <xf numFmtId="0" fontId="0" fillId="0" borderId="0" xfId="0" applyFill="1"/>
    <xf numFmtId="0" fontId="2" fillId="0" borderId="5" xfId="4" applyFont="1" applyFill="1" applyBorder="1" applyAlignment="1">
      <alignment horizontal="left" vertical="top" wrapText="1"/>
    </xf>
    <xf numFmtId="164" fontId="2" fillId="0" borderId="1" xfId="1" applyNumberFormat="1" applyFont="1" applyFill="1" applyBorder="1" applyAlignment="1">
      <alignment horizontal="left" vertical="top"/>
    </xf>
    <xf numFmtId="0" fontId="2" fillId="0" borderId="1" xfId="4" applyFont="1" applyFill="1" applyBorder="1" applyAlignment="1">
      <alignment horizontal="center" wrapText="1"/>
    </xf>
    <xf numFmtId="0" fontId="5" fillId="2" borderId="0" xfId="0" applyFont="1" applyFill="1"/>
    <xf numFmtId="0" fontId="14" fillId="0" borderId="0" xfId="14"/>
    <xf numFmtId="164" fontId="15" fillId="0" borderId="17" xfId="15" applyNumberFormat="1" applyFont="1" applyBorder="1" applyAlignment="1">
      <alignment horizontal="right" vertical="top"/>
    </xf>
    <xf numFmtId="164" fontId="15" fillId="0" borderId="18" xfId="15" applyNumberFormat="1" applyFont="1" applyBorder="1" applyAlignment="1">
      <alignment horizontal="right" vertical="top"/>
    </xf>
    <xf numFmtId="164" fontId="15" fillId="0" borderId="19" xfId="15" applyNumberFormat="1" applyFont="1" applyBorder="1" applyAlignment="1">
      <alignment horizontal="right" vertical="top"/>
    </xf>
    <xf numFmtId="164" fontId="15" fillId="0" borderId="20" xfId="15" applyNumberFormat="1" applyFont="1" applyBorder="1" applyAlignment="1">
      <alignment horizontal="right" vertical="top"/>
    </xf>
    <xf numFmtId="164" fontId="15" fillId="0" borderId="21" xfId="15" applyNumberFormat="1" applyFont="1" applyBorder="1" applyAlignment="1">
      <alignment horizontal="right" vertical="top"/>
    </xf>
    <xf numFmtId="164" fontId="15" fillId="0" borderId="22" xfId="15" applyNumberFormat="1" applyFont="1" applyBorder="1" applyAlignment="1">
      <alignment horizontal="right" vertical="top"/>
    </xf>
    <xf numFmtId="166" fontId="15" fillId="0" borderId="18" xfId="15" applyNumberFormat="1" applyFont="1" applyBorder="1" applyAlignment="1">
      <alignment horizontal="right" vertical="top"/>
    </xf>
    <xf numFmtId="166" fontId="15" fillId="0" borderId="17" xfId="15" applyNumberFormat="1" applyFont="1" applyBorder="1" applyAlignment="1">
      <alignment horizontal="right" vertical="top"/>
    </xf>
    <xf numFmtId="166" fontId="15" fillId="0" borderId="20" xfId="15" applyNumberFormat="1" applyFont="1" applyBorder="1" applyAlignment="1">
      <alignment horizontal="right" vertical="top"/>
    </xf>
    <xf numFmtId="166" fontId="15" fillId="0" borderId="19" xfId="15" applyNumberFormat="1" applyFont="1" applyBorder="1" applyAlignment="1">
      <alignment horizontal="right" vertical="top"/>
    </xf>
    <xf numFmtId="166" fontId="15" fillId="0" borderId="22" xfId="15" applyNumberFormat="1" applyFont="1" applyBorder="1" applyAlignment="1">
      <alignment horizontal="right" vertical="top"/>
    </xf>
    <xf numFmtId="166" fontId="15" fillId="0" borderId="21" xfId="15" applyNumberFormat="1" applyFont="1" applyBorder="1" applyAlignment="1">
      <alignment horizontal="right" vertical="top"/>
    </xf>
    <xf numFmtId="0" fontId="5" fillId="0" borderId="1" xfId="11" quotePrefix="1" applyFont="1" applyBorder="1" applyAlignment="1">
      <alignment horizontal="center" wrapText="1"/>
    </xf>
    <xf numFmtId="164" fontId="11" fillId="2" borderId="1" xfId="1" applyNumberFormat="1" applyFont="1" applyFill="1" applyBorder="1" applyAlignment="1">
      <alignment horizontal="right" vertical="top"/>
    </xf>
    <xf numFmtId="173" fontId="5" fillId="0" borderId="0" xfId="0" applyNumberFormat="1" applyFont="1"/>
    <xf numFmtId="0" fontId="5" fillId="0" borderId="1" xfId="3" applyFont="1" applyBorder="1" applyAlignment="1">
      <alignment horizontal="center" wrapText="1"/>
    </xf>
    <xf numFmtId="0" fontId="2" fillId="2" borderId="2" xfId="4" applyFont="1" applyFill="1" applyBorder="1" applyAlignment="1">
      <alignment horizontal="left" vertical="center" wrapText="1"/>
    </xf>
    <xf numFmtId="0" fontId="2" fillId="2" borderId="3" xfId="4" applyFont="1" applyFill="1" applyBorder="1" applyAlignment="1">
      <alignment horizontal="left" vertical="center" wrapText="1"/>
    </xf>
    <xf numFmtId="0" fontId="2" fillId="2" borderId="4" xfId="4" applyFont="1" applyFill="1" applyBorder="1" applyAlignment="1">
      <alignment horizontal="left" vertical="center" wrapText="1"/>
    </xf>
    <xf numFmtId="0" fontId="6" fillId="0" borderId="5" xfId="3" applyFont="1" applyBorder="1" applyAlignment="1">
      <alignment horizontal="left" wrapText="1"/>
    </xf>
    <xf numFmtId="0" fontId="6" fillId="0" borderId="6" xfId="3" applyFont="1" applyBorder="1" applyAlignment="1">
      <alignment horizontal="left" wrapText="1"/>
    </xf>
    <xf numFmtId="0" fontId="6" fillId="0" borderId="7" xfId="3" applyFont="1" applyBorder="1" applyAlignment="1">
      <alignment horizontal="left" wrapText="1"/>
    </xf>
    <xf numFmtId="0" fontId="6" fillId="0" borderId="1" xfId="3" applyFont="1" applyBorder="1" applyAlignment="1">
      <alignment horizontal="left" wrapText="1"/>
    </xf>
    <xf numFmtId="0" fontId="6" fillId="0" borderId="1" xfId="3" applyFont="1" applyBorder="1" applyAlignment="1">
      <alignment horizontal="center" wrapText="1"/>
    </xf>
    <xf numFmtId="0" fontId="6" fillId="0" borderId="10" xfId="3" applyFont="1" applyBorder="1" applyAlignment="1">
      <alignment horizontal="center" wrapText="1"/>
    </xf>
    <xf numFmtId="0" fontId="6" fillId="0" borderId="11" xfId="3" applyFont="1" applyBorder="1" applyAlignment="1">
      <alignment horizontal="center" wrapText="1"/>
    </xf>
    <xf numFmtId="0" fontId="6" fillId="0" borderId="9" xfId="3" applyFont="1" applyBorder="1" applyAlignment="1">
      <alignment horizontal="center" wrapText="1"/>
    </xf>
    <xf numFmtId="0" fontId="6" fillId="0" borderId="8" xfId="3" applyFont="1" applyBorder="1" applyAlignment="1">
      <alignment horizontal="center" wrapText="1"/>
    </xf>
    <xf numFmtId="0" fontId="6" fillId="0" borderId="9" xfId="3" applyFont="1" applyBorder="1" applyAlignment="1">
      <alignment horizontal="left" wrapText="1"/>
    </xf>
    <xf numFmtId="0" fontId="6" fillId="0" borderId="8" xfId="3" applyFont="1" applyBorder="1" applyAlignment="1">
      <alignment horizontal="left" wrapText="1"/>
    </xf>
    <xf numFmtId="0" fontId="5" fillId="0" borderId="10" xfId="3" applyFont="1" applyBorder="1" applyAlignment="1">
      <alignment horizontal="center" wrapText="1"/>
    </xf>
    <xf numFmtId="0" fontId="5" fillId="0" borderId="13" xfId="3" applyFont="1" applyBorder="1" applyAlignment="1">
      <alignment horizontal="center" wrapText="1"/>
    </xf>
    <xf numFmtId="0" fontId="5" fillId="0" borderId="11" xfId="3" applyFont="1" applyBorder="1" applyAlignment="1">
      <alignment horizontal="center" wrapText="1"/>
    </xf>
    <xf numFmtId="0" fontId="5" fillId="0" borderId="9" xfId="3" applyFont="1" applyBorder="1" applyAlignment="1">
      <alignment horizontal="center" wrapText="1"/>
    </xf>
    <xf numFmtId="0" fontId="5" fillId="0" borderId="12" xfId="3" applyFont="1" applyBorder="1" applyAlignment="1">
      <alignment horizontal="center" wrapText="1"/>
    </xf>
    <xf numFmtId="0" fontId="5" fillId="0" borderId="8" xfId="3" applyFont="1" applyBorder="1" applyAlignment="1">
      <alignment horizontal="center" wrapText="1"/>
    </xf>
    <xf numFmtId="0" fontId="5" fillId="0" borderId="5" xfId="3" applyFont="1" applyBorder="1" applyAlignment="1">
      <alignment horizontal="center" wrapText="1"/>
    </xf>
    <xf numFmtId="0" fontId="5" fillId="0" borderId="6" xfId="3" applyFont="1" applyBorder="1" applyAlignment="1">
      <alignment horizontal="center" wrapText="1"/>
    </xf>
    <xf numFmtId="0" fontId="5" fillId="0" borderId="7" xfId="3" applyFont="1" applyBorder="1" applyAlignment="1">
      <alignment horizontal="center" wrapText="1"/>
    </xf>
    <xf numFmtId="0" fontId="2" fillId="2" borderId="1" xfId="4" applyFont="1" applyFill="1" applyBorder="1" applyAlignment="1">
      <alignment horizontal="left" vertical="center" wrapText="1"/>
    </xf>
    <xf numFmtId="0" fontId="6" fillId="0" borderId="1" xfId="3" applyFont="1" applyBorder="1" applyAlignment="1">
      <alignment horizontal="left" vertical="center" wrapText="1"/>
    </xf>
    <xf numFmtId="0" fontId="6" fillId="0" borderId="5" xfId="3" applyFont="1" applyBorder="1" applyAlignment="1">
      <alignment horizontal="center" wrapText="1"/>
    </xf>
    <xf numFmtId="0" fontId="6" fillId="0" borderId="7" xfId="3" applyFont="1" applyBorder="1" applyAlignment="1">
      <alignment horizontal="center" wrapText="1"/>
    </xf>
    <xf numFmtId="0" fontId="2" fillId="2" borderId="2" xfId="4" applyFont="1" applyFill="1" applyBorder="1" applyAlignment="1">
      <alignment horizontal="center" vertical="center" wrapText="1"/>
    </xf>
    <xf numFmtId="0" fontId="2" fillId="2" borderId="3" xfId="4" applyFont="1" applyFill="1" applyBorder="1" applyAlignment="1">
      <alignment horizontal="center" vertical="center" wrapText="1"/>
    </xf>
    <xf numFmtId="0" fontId="2" fillId="2" borderId="4" xfId="4" applyFont="1" applyFill="1" applyBorder="1" applyAlignment="1">
      <alignment horizontal="center" vertical="center" wrapText="1"/>
    </xf>
    <xf numFmtId="0" fontId="2" fillId="2" borderId="15" xfId="4" applyFont="1" applyFill="1" applyBorder="1" applyAlignment="1">
      <alignment horizontal="center" vertical="center" wrapText="1"/>
    </xf>
    <xf numFmtId="0" fontId="6" fillId="0" borderId="1" xfId="10" applyFont="1" applyBorder="1" applyAlignment="1">
      <alignment horizontal="center" wrapText="1"/>
    </xf>
    <xf numFmtId="0" fontId="6" fillId="0" borderId="1" xfId="10" applyFont="1" applyBorder="1" applyAlignment="1">
      <alignment horizontal="left" wrapText="1"/>
    </xf>
    <xf numFmtId="0" fontId="5" fillId="0" borderId="1" xfId="8" applyFont="1" applyBorder="1" applyAlignment="1">
      <alignment horizontal="center" wrapText="1"/>
    </xf>
    <xf numFmtId="0" fontId="6" fillId="0" borderId="10" xfId="10" applyFont="1" applyBorder="1" applyAlignment="1">
      <alignment horizontal="center" wrapText="1"/>
    </xf>
    <xf numFmtId="0" fontId="6" fillId="0" borderId="13" xfId="10" applyFont="1" applyBorder="1" applyAlignment="1">
      <alignment horizontal="center" wrapText="1"/>
    </xf>
    <xf numFmtId="0" fontId="6" fillId="0" borderId="9" xfId="10" applyFont="1" applyBorder="1" applyAlignment="1">
      <alignment horizontal="center" wrapText="1"/>
    </xf>
    <xf numFmtId="0" fontId="6" fillId="0" borderId="12" xfId="10" applyFont="1" applyBorder="1" applyAlignment="1">
      <alignment horizontal="center" wrapText="1"/>
    </xf>
    <xf numFmtId="0" fontId="5" fillId="0" borderId="1" xfId="11" applyFont="1" applyBorder="1" applyAlignment="1">
      <alignment horizontal="center" wrapText="1"/>
    </xf>
    <xf numFmtId="0" fontId="2" fillId="2" borderId="2" xfId="12" applyFont="1" applyFill="1" applyBorder="1" applyAlignment="1">
      <alignment horizontal="center" wrapText="1"/>
    </xf>
    <xf numFmtId="0" fontId="2" fillId="2" borderId="4" xfId="12" applyFont="1" applyFill="1" applyBorder="1" applyAlignment="1">
      <alignment horizontal="center" wrapText="1"/>
    </xf>
    <xf numFmtId="0" fontId="6" fillId="2" borderId="1" xfId="10" applyFont="1" applyFill="1" applyBorder="1" applyAlignment="1">
      <alignment horizontal="center" wrapText="1"/>
    </xf>
    <xf numFmtId="0" fontId="2" fillId="2" borderId="1" xfId="4" applyFont="1" applyFill="1" applyBorder="1" applyAlignment="1">
      <alignment horizontal="center" vertical="center" wrapText="1"/>
    </xf>
    <xf numFmtId="0" fontId="5" fillId="0" borderId="5" xfId="11" applyFont="1" applyBorder="1" applyAlignment="1">
      <alignment horizontal="center" wrapText="1"/>
    </xf>
    <xf numFmtId="0" fontId="5" fillId="0" borderId="6" xfId="11" applyFont="1" applyBorder="1" applyAlignment="1">
      <alignment horizontal="center" wrapText="1"/>
    </xf>
    <xf numFmtId="0" fontId="5" fillId="0" borderId="7" xfId="11" applyFont="1" applyBorder="1" applyAlignment="1">
      <alignment horizontal="center" wrapText="1"/>
    </xf>
    <xf numFmtId="0" fontId="5" fillId="0" borderId="13" xfId="10" applyFont="1" applyBorder="1" applyAlignment="1">
      <alignment horizontal="center" vertical="center" wrapText="1"/>
    </xf>
    <xf numFmtId="0" fontId="5" fillId="0" borderId="11" xfId="10" applyFont="1" applyBorder="1" applyAlignment="1">
      <alignment horizontal="center" vertical="center" wrapText="1"/>
    </xf>
    <xf numFmtId="0" fontId="5" fillId="0" borderId="12" xfId="10" applyFont="1" applyBorder="1" applyAlignment="1">
      <alignment horizontal="center" vertical="center" wrapText="1"/>
    </xf>
    <xf numFmtId="0" fontId="5" fillId="0" borderId="8" xfId="10" applyFont="1" applyBorder="1" applyAlignment="1">
      <alignment horizontal="center" vertical="center" wrapText="1"/>
    </xf>
    <xf numFmtId="0" fontId="6" fillId="0" borderId="10" xfId="10" applyFont="1" applyBorder="1" applyAlignment="1">
      <alignment horizontal="center" vertical="center" wrapText="1"/>
    </xf>
    <xf numFmtId="0" fontId="6" fillId="0" borderId="11" xfId="10" applyFont="1" applyBorder="1" applyAlignment="1">
      <alignment horizontal="center" vertical="center" wrapText="1"/>
    </xf>
    <xf numFmtId="0" fontId="6" fillId="0" borderId="14" xfId="10" applyFont="1" applyBorder="1" applyAlignment="1">
      <alignment horizontal="center" vertical="center" wrapText="1"/>
    </xf>
    <xf numFmtId="0" fontId="6" fillId="0" borderId="16"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8" xfId="10" applyFont="1" applyBorder="1" applyAlignment="1">
      <alignment horizontal="center" vertical="center" wrapText="1"/>
    </xf>
    <xf numFmtId="0" fontId="6" fillId="0" borderId="5" xfId="10" applyFont="1" applyBorder="1" applyAlignment="1">
      <alignment horizontal="center" vertical="center" wrapText="1"/>
    </xf>
    <xf numFmtId="0" fontId="6" fillId="0" borderId="6" xfId="10" applyFont="1" applyBorder="1" applyAlignment="1">
      <alignment horizontal="center" vertical="center" wrapText="1"/>
    </xf>
    <xf numFmtId="0" fontId="6" fillId="0" borderId="7" xfId="10" applyFont="1" applyBorder="1" applyAlignment="1">
      <alignment horizontal="center" vertical="center" wrapText="1"/>
    </xf>
    <xf numFmtId="0" fontId="6" fillId="0" borderId="5" xfId="10" applyFont="1" applyFill="1" applyBorder="1" applyAlignment="1">
      <alignment horizontal="center" vertical="center" wrapText="1"/>
    </xf>
    <xf numFmtId="0" fontId="6" fillId="0" borderId="6" xfId="10" applyFont="1" applyFill="1" applyBorder="1" applyAlignment="1">
      <alignment horizontal="center" vertical="center" wrapText="1"/>
    </xf>
    <xf numFmtId="0" fontId="6" fillId="0" borderId="7" xfId="10" applyFont="1" applyFill="1" applyBorder="1" applyAlignment="1">
      <alignment horizontal="center" vertical="center" wrapText="1"/>
    </xf>
    <xf numFmtId="0" fontId="5" fillId="0" borderId="5" xfId="8" applyFont="1" applyBorder="1" applyAlignment="1">
      <alignment horizontal="center" wrapText="1"/>
    </xf>
    <xf numFmtId="0" fontId="5" fillId="0" borderId="6" xfId="8" applyFont="1" applyBorder="1" applyAlignment="1">
      <alignment horizontal="center" wrapText="1"/>
    </xf>
    <xf numFmtId="0" fontId="5" fillId="0" borderId="7" xfId="8" applyFont="1" applyBorder="1" applyAlignment="1">
      <alignment horizontal="center" wrapText="1"/>
    </xf>
    <xf numFmtId="0" fontId="5" fillId="0" borderId="5" xfId="8" applyFont="1" applyFill="1" applyBorder="1" applyAlignment="1">
      <alignment horizontal="center" wrapText="1"/>
    </xf>
    <xf numFmtId="0" fontId="5" fillId="0" borderId="6" xfId="8" applyFont="1" applyFill="1" applyBorder="1" applyAlignment="1">
      <alignment horizontal="center" wrapText="1"/>
    </xf>
    <xf numFmtId="0" fontId="5" fillId="0" borderId="7" xfId="8" applyFont="1" applyFill="1" applyBorder="1" applyAlignment="1">
      <alignment horizontal="center" wrapText="1"/>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6" fillId="0" borderId="10" xfId="10" applyFont="1" applyFill="1" applyBorder="1" applyAlignment="1">
      <alignment horizontal="center" wrapText="1"/>
    </xf>
    <xf numFmtId="0" fontId="6" fillId="0" borderId="11" xfId="10" applyFont="1" applyFill="1" applyBorder="1" applyAlignment="1">
      <alignment horizontal="center" wrapText="1"/>
    </xf>
    <xf numFmtId="0" fontId="6" fillId="0" borderId="9" xfId="10" applyFont="1" applyFill="1" applyBorder="1" applyAlignment="1">
      <alignment horizontal="center" wrapText="1"/>
    </xf>
    <xf numFmtId="0" fontId="6" fillId="0" borderId="8" xfId="10" applyFont="1" applyFill="1" applyBorder="1" applyAlignment="1">
      <alignment horizont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16">
    <cellStyle name="Millares" xfId="1" builtinId="3"/>
    <cellStyle name="Normal" xfId="0" builtinId="0"/>
    <cellStyle name="Normal 2" xfId="5"/>
    <cellStyle name="Normal_Conocimiento_Euskera_1" xfId="4"/>
    <cellStyle name="Normal_Hoja1" xfId="6"/>
    <cellStyle name="Normal_T10a" xfId="11"/>
    <cellStyle name="Normal_T10a_1" xfId="12"/>
    <cellStyle name="Normal_T2" xfId="2"/>
    <cellStyle name="Normal_T2 2" xfId="13"/>
    <cellStyle name="Normal_T2 3" xfId="14"/>
    <cellStyle name="Normal_T3" xfId="3"/>
    <cellStyle name="Normal_T3 2" xfId="10"/>
    <cellStyle name="Normal_T3_1" xfId="9"/>
    <cellStyle name="Normal_T3_2" xfId="15"/>
    <cellStyle name="Normal_T4" xfId="8"/>
    <cellStyle name="style1627281175705" xfId="7"/>
  </cellStyles>
  <dxfs count="17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FF0000"/>
      </font>
      <fill>
        <patternFill patternType="solid">
          <fgColor theme="0"/>
          <bgColor theme="0"/>
        </patternFill>
      </fill>
    </dxf>
    <dxf>
      <font>
        <color theme="0"/>
      </font>
      <fill>
        <patternFill patternType="solid">
          <fgColor theme="0"/>
          <bgColor theme="0"/>
        </patternFill>
      </fill>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9C0006"/>
      </font>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9C0006"/>
      </font>
    </dxf>
    <dxf>
      <font>
        <color rgb="FF9C0006"/>
      </font>
    </dxf>
    <dxf>
      <font>
        <color rgb="FF9C0006"/>
      </font>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rgb="FF9C0006"/>
      </font>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171450</xdr:rowOff>
    </xdr:from>
    <xdr:to>
      <xdr:col>7</xdr:col>
      <xdr:colOff>161170</xdr:colOff>
      <xdr:row>3</xdr:row>
      <xdr:rowOff>115063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71450"/>
          <a:ext cx="3599695" cy="5151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63"/>
  <sheetViews>
    <sheetView tabSelected="1" zoomScaleNormal="100" workbookViewId="0">
      <selection activeCell="C78" sqref="C78"/>
    </sheetView>
  </sheetViews>
  <sheetFormatPr baseColWidth="10" defaultColWidth="9.140625" defaultRowHeight="15" x14ac:dyDescent="0.25"/>
  <cols>
    <col min="1" max="1" width="4.28515625" customWidth="1"/>
    <col min="2" max="2" width="4.140625" customWidth="1"/>
    <col min="3" max="3" width="11.42578125" bestFit="1" customWidth="1"/>
  </cols>
  <sheetData>
    <row r="1" spans="1:108" x14ac:dyDescent="0.25">
      <c r="A1" s="9"/>
      <c r="B1" s="9"/>
      <c r="C1" s="9"/>
      <c r="D1" s="9"/>
      <c r="E1" s="9"/>
      <c r="F1" s="9"/>
      <c r="G1" s="9"/>
      <c r="H1" s="9"/>
      <c r="I1" s="9"/>
      <c r="J1" s="9"/>
      <c r="K1" s="9"/>
      <c r="L1" s="9"/>
      <c r="M1" s="9"/>
      <c r="N1" s="9"/>
      <c r="O1" s="9"/>
      <c r="P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x14ac:dyDescent="0.25">
      <c r="A5" s="9"/>
      <c r="B5" s="12" t="s">
        <v>42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ht="15.95" customHeight="1" x14ac:dyDescent="0.25">
      <c r="A7" s="9"/>
      <c r="B7" s="11" t="s">
        <v>56</v>
      </c>
      <c r="C7" s="10"/>
      <c r="D7" s="10"/>
      <c r="E7" s="10"/>
      <c r="F7" s="10"/>
      <c r="G7" s="10"/>
      <c r="H7" s="10"/>
      <c r="I7" s="10"/>
      <c r="J7" s="10"/>
      <c r="K7" s="10"/>
      <c r="L7" s="10"/>
      <c r="M7" s="10"/>
      <c r="N7" s="10"/>
      <c r="O7" s="10"/>
      <c r="P7" s="10"/>
      <c r="Q7" s="10"/>
      <c r="R7" s="10"/>
      <c r="S7" s="10"/>
      <c r="T7" s="10"/>
      <c r="U7" s="10"/>
      <c r="V7" s="10"/>
      <c r="W7" s="10"/>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ht="15.95" customHeight="1" x14ac:dyDescent="0.25">
      <c r="A8" s="9"/>
      <c r="B8" s="10" t="s">
        <v>36</v>
      </c>
      <c r="C8" s="10" t="str">
        <f>'T1'!B2</f>
        <v>Población de 15 o más años.  Valoración del estado de salud en el día.</v>
      </c>
      <c r="D8" s="10"/>
      <c r="E8" s="10"/>
      <c r="F8" s="10"/>
      <c r="G8" s="10"/>
      <c r="H8" s="10"/>
      <c r="I8" s="10"/>
      <c r="J8" s="10"/>
      <c r="K8" s="10"/>
      <c r="L8" s="10"/>
      <c r="M8" s="10"/>
      <c r="N8" s="10"/>
      <c r="O8" s="10"/>
      <c r="P8" s="10"/>
      <c r="Q8" s="10"/>
      <c r="R8" s="10"/>
      <c r="S8" s="10"/>
      <c r="T8" s="10"/>
      <c r="U8" s="10"/>
      <c r="V8" s="10"/>
      <c r="W8" s="10"/>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ht="15.95" customHeight="1" x14ac:dyDescent="0.25">
      <c r="A9" s="9"/>
      <c r="B9" s="10"/>
      <c r="C9" s="10" t="str">
        <f>'T1'!B3</f>
        <v xml:space="preserve"> Siendo 0 muy mala salud y 100 muy buena salud en una escala de valoración de la salud. El resultado se expresa en promedio.</v>
      </c>
      <c r="D9" s="10"/>
      <c r="E9" s="10"/>
      <c r="F9" s="10"/>
      <c r="G9" s="10"/>
      <c r="H9" s="10"/>
      <c r="I9" s="10"/>
      <c r="J9" s="10"/>
      <c r="K9" s="10"/>
      <c r="L9" s="10"/>
      <c r="M9" s="10"/>
      <c r="N9" s="10"/>
      <c r="O9" s="10"/>
      <c r="P9" s="10"/>
      <c r="Q9" s="10"/>
      <c r="R9" s="10"/>
      <c r="S9" s="10"/>
      <c r="T9" s="10"/>
      <c r="U9" s="10"/>
      <c r="V9" s="10"/>
      <c r="W9" s="10"/>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ht="15.95" customHeight="1" x14ac:dyDescent="0.25">
      <c r="A10" s="9"/>
      <c r="B10" s="10" t="s">
        <v>35</v>
      </c>
      <c r="C10" s="10" t="str">
        <f>'T2'!B2</f>
        <v>Población de 15 o más años. En los últimos doce meses, diría que su estado de salud ha sido…</v>
      </c>
      <c r="D10" s="10"/>
      <c r="E10" s="10"/>
      <c r="F10" s="10"/>
      <c r="G10" s="10"/>
      <c r="H10" s="10"/>
      <c r="I10" s="10"/>
      <c r="J10" s="10"/>
      <c r="K10" s="10"/>
      <c r="L10" s="10"/>
      <c r="M10" s="10"/>
      <c r="N10" s="10"/>
      <c r="O10" s="10"/>
      <c r="P10" s="10"/>
      <c r="Q10" s="10"/>
      <c r="R10" s="10"/>
      <c r="S10" s="10"/>
      <c r="T10" s="10"/>
      <c r="U10" s="10"/>
      <c r="V10" s="10"/>
      <c r="W10" s="10"/>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ht="15.95" customHeight="1" x14ac:dyDescent="0.25">
      <c r="A11" s="9"/>
      <c r="B11" s="10" t="s">
        <v>34</v>
      </c>
      <c r="C11" s="10" t="str">
        <f>'T3'!B2</f>
        <v>Población de 15 o más años. Frecuencia semanal con la que consume determinados productos</v>
      </c>
      <c r="D11" s="10"/>
      <c r="E11" s="10"/>
      <c r="F11" s="10"/>
      <c r="G11" s="10"/>
      <c r="H11" s="10"/>
      <c r="I11" s="10"/>
      <c r="J11" s="10"/>
      <c r="K11" s="10"/>
      <c r="L11" s="10"/>
      <c r="M11" s="10"/>
      <c r="N11" s="10"/>
      <c r="O11" s="10"/>
      <c r="P11" s="10"/>
      <c r="Q11" s="10"/>
      <c r="R11" s="10"/>
      <c r="S11" s="10"/>
      <c r="T11" s="10"/>
      <c r="U11" s="10"/>
      <c r="V11" s="10"/>
      <c r="W11" s="10"/>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ht="15.95" customHeight="1" x14ac:dyDescent="0.25">
      <c r="A12" s="9"/>
      <c r="B12" s="10"/>
      <c r="C12" s="10" t="str">
        <f>'T3'!B3</f>
        <v>Verduras, fruta, carnes rojas, bollería industrial y refrescos azucarados.</v>
      </c>
      <c r="D12" s="10"/>
      <c r="E12" s="10"/>
      <c r="F12" s="10"/>
      <c r="G12" s="10"/>
      <c r="H12" s="10"/>
      <c r="I12" s="10"/>
      <c r="J12" s="10"/>
      <c r="K12" s="10"/>
      <c r="L12" s="10"/>
      <c r="M12" s="10"/>
      <c r="N12" s="10"/>
      <c r="O12" s="10"/>
      <c r="P12" s="10"/>
      <c r="Q12" s="10"/>
      <c r="R12" s="10"/>
      <c r="S12" s="10"/>
      <c r="T12" s="10"/>
      <c r="U12" s="10"/>
      <c r="V12" s="10"/>
      <c r="W12" s="10"/>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ht="15.95" customHeight="1" x14ac:dyDescent="0.25">
      <c r="A13" s="9"/>
      <c r="B13" s="10" t="s">
        <v>33</v>
      </c>
      <c r="C13" s="10" t="str">
        <f>'T4'!B2</f>
        <v>Población de 15 o más años. Situación ante el tabaco. Solo se muestra la población que fuma a diario y la que nunca ha fumado.</v>
      </c>
      <c r="D13" s="10"/>
      <c r="E13" s="10"/>
      <c r="F13" s="10"/>
      <c r="G13" s="10"/>
      <c r="H13" s="10"/>
      <c r="I13" s="10"/>
      <c r="J13" s="10"/>
      <c r="K13" s="10"/>
      <c r="L13" s="10"/>
      <c r="M13" s="10"/>
      <c r="N13" s="10"/>
      <c r="O13" s="10"/>
      <c r="P13" s="10"/>
      <c r="Q13" s="10"/>
      <c r="R13" s="10"/>
      <c r="S13" s="10"/>
      <c r="T13" s="10"/>
      <c r="U13" s="10"/>
      <c r="V13" s="10"/>
      <c r="W13" s="10"/>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ht="15.95" customHeight="1" x14ac:dyDescent="0.25">
      <c r="A14" s="9"/>
      <c r="B14" s="10" t="s">
        <v>32</v>
      </c>
      <c r="C14" s="10" t="str">
        <f>'T5'!B2</f>
        <v>Población de 15 o más años. ¿A qué edad empezó a fumar? Se expresa en promedio y unicamente se arroja dato para aquellos que fuman a diario.</v>
      </c>
      <c r="D14" s="10"/>
      <c r="E14" s="10"/>
      <c r="F14" s="10"/>
      <c r="G14" s="10"/>
      <c r="H14" s="10"/>
      <c r="I14" s="10"/>
      <c r="J14" s="10"/>
      <c r="K14" s="10"/>
      <c r="L14" s="10"/>
      <c r="M14" s="10"/>
      <c r="N14" s="10"/>
      <c r="O14" s="10"/>
      <c r="P14" s="10"/>
      <c r="Q14" s="10"/>
      <c r="R14" s="10"/>
      <c r="S14" s="10"/>
      <c r="T14" s="10"/>
      <c r="U14" s="10"/>
      <c r="V14" s="10"/>
      <c r="W14" s="10"/>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ht="15.95" customHeight="1" x14ac:dyDescent="0.25">
      <c r="A15" s="9"/>
      <c r="B15" s="10"/>
      <c r="C15" s="10"/>
      <c r="D15" s="10"/>
      <c r="E15" s="10"/>
      <c r="F15" s="10"/>
      <c r="G15" s="10"/>
      <c r="H15" s="10"/>
      <c r="I15" s="10"/>
      <c r="J15" s="10"/>
      <c r="K15" s="10"/>
      <c r="L15" s="10"/>
      <c r="M15" s="10"/>
      <c r="N15" s="10"/>
      <c r="O15" s="10"/>
      <c r="P15" s="10"/>
      <c r="Q15" s="10"/>
      <c r="R15" s="10"/>
      <c r="S15" s="10"/>
      <c r="T15" s="10"/>
      <c r="U15" s="10"/>
      <c r="V15" s="10"/>
      <c r="W15" s="10"/>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x14ac:dyDescent="0.25">
      <c r="A16" s="9"/>
      <c r="B16" s="11" t="s">
        <v>41</v>
      </c>
      <c r="C16" s="10"/>
      <c r="D16" s="10"/>
      <c r="E16" s="10"/>
      <c r="F16" s="10"/>
      <c r="G16" s="10"/>
      <c r="H16" s="10"/>
      <c r="I16" s="10"/>
      <c r="J16" s="10"/>
      <c r="K16" s="10"/>
      <c r="L16" s="10"/>
      <c r="M16" s="10"/>
      <c r="N16" s="10"/>
      <c r="O16" s="10"/>
      <c r="P16" s="10"/>
      <c r="Q16" s="10"/>
      <c r="R16" s="10"/>
      <c r="S16" s="10"/>
      <c r="T16" s="10"/>
      <c r="U16" s="10"/>
      <c r="V16" s="10"/>
      <c r="W16" s="10"/>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1:109" s="1" customFormat="1" ht="15.95" customHeight="1" x14ac:dyDescent="0.25">
      <c r="A17" s="9"/>
      <c r="B17" s="10" t="s">
        <v>31</v>
      </c>
      <c r="C17" s="10" t="str">
        <f>'T6'!B2</f>
        <v>Población de 15 o más años. Frecuencia con la que realiza alguna actividad física</v>
      </c>
      <c r="D17" s="10"/>
      <c r="E17" s="10"/>
      <c r="F17" s="10"/>
      <c r="G17" s="10"/>
      <c r="H17" s="10"/>
      <c r="I17" s="10"/>
      <c r="J17" s="10"/>
      <c r="K17" s="10"/>
      <c r="L17" s="10"/>
      <c r="M17" s="10"/>
      <c r="N17" s="10"/>
      <c r="O17" s="10"/>
      <c r="P17" s="10"/>
      <c r="Q17" s="10"/>
      <c r="R17" s="10"/>
      <c r="S17" s="10"/>
      <c r="T17" s="10"/>
      <c r="U17" s="10"/>
      <c r="V17" s="10"/>
      <c r="W17" s="10"/>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109" ht="15.95" customHeight="1" x14ac:dyDescent="0.25">
      <c r="A18" s="9"/>
      <c r="B18" s="10" t="s">
        <v>39</v>
      </c>
      <c r="C18" s="10" t="str">
        <f>'T7'!B2</f>
        <v>Población de 15 o más años. Con relación a su práctica habitual de actividad física, la última semana...¿Cuántas veces y durante cuánto tiempo ha practicado estas actividades?.</v>
      </c>
      <c r="D18" s="10"/>
      <c r="E18" s="10"/>
      <c r="F18" s="10"/>
      <c r="G18" s="10"/>
      <c r="H18" s="10"/>
      <c r="I18" s="10"/>
      <c r="J18" s="10"/>
      <c r="K18" s="10"/>
      <c r="L18" s="10"/>
      <c r="M18" s="10"/>
      <c r="N18" s="10"/>
      <c r="O18" s="10"/>
      <c r="P18" s="10"/>
      <c r="Q18" s="10"/>
      <c r="R18" s="10"/>
      <c r="S18" s="10"/>
      <c r="T18" s="10"/>
      <c r="U18" s="10"/>
      <c r="V18" s="10"/>
      <c r="W18" s="10"/>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row>
    <row r="19" spans="1:109" ht="15.95" customHeight="1" x14ac:dyDescent="0.25">
      <c r="A19" s="9"/>
      <c r="B19" s="10"/>
      <c r="C19" s="10"/>
      <c r="D19" s="10"/>
      <c r="E19" s="10"/>
      <c r="F19" s="10"/>
      <c r="G19" s="10"/>
      <c r="H19" s="10"/>
      <c r="I19" s="10"/>
      <c r="J19" s="10"/>
      <c r="K19" s="10"/>
      <c r="L19" s="10"/>
      <c r="M19" s="10"/>
      <c r="N19" s="10"/>
      <c r="O19" s="10"/>
      <c r="P19" s="10"/>
      <c r="Q19" s="10"/>
      <c r="R19" s="10"/>
      <c r="S19" s="10"/>
      <c r="T19" s="10"/>
      <c r="U19" s="10"/>
      <c r="V19" s="10"/>
      <c r="W19" s="10"/>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1:109" x14ac:dyDescent="0.25">
      <c r="A20" s="9"/>
      <c r="B20" s="11" t="s">
        <v>132</v>
      </c>
      <c r="C20" s="10"/>
      <c r="D20" s="10"/>
      <c r="E20" s="10"/>
      <c r="F20" s="10"/>
      <c r="G20" s="10"/>
      <c r="H20" s="10"/>
      <c r="I20" s="10"/>
      <c r="J20" s="10"/>
      <c r="K20" s="10"/>
      <c r="L20" s="10"/>
      <c r="M20" s="10"/>
      <c r="N20" s="10"/>
      <c r="O20" s="10"/>
      <c r="P20" s="10"/>
      <c r="Q20" s="10"/>
      <c r="R20" s="10"/>
      <c r="S20" s="10"/>
      <c r="T20" s="10"/>
      <c r="U20" s="10"/>
      <c r="V20" s="10"/>
      <c r="W20" s="10"/>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1:109" s="1" customFormat="1" ht="15.95" customHeight="1" x14ac:dyDescent="0.25">
      <c r="A21" s="9"/>
      <c r="B21" s="10" t="s">
        <v>133</v>
      </c>
      <c r="C21" s="10" t="str">
        <f>'T8'!B2</f>
        <v>Población de 15 o más años. Valoración media de las relaciones familiares y sociales.</v>
      </c>
      <c r="D21" s="10"/>
      <c r="E21" s="10"/>
      <c r="F21" s="10"/>
      <c r="G21" s="10"/>
      <c r="H21" s="10"/>
      <c r="I21" s="10"/>
      <c r="J21" s="10"/>
      <c r="K21" s="10"/>
      <c r="L21" s="10"/>
      <c r="M21" s="10"/>
      <c r="N21" s="10"/>
      <c r="O21" s="10"/>
      <c r="P21" s="10"/>
      <c r="Q21" s="10"/>
      <c r="R21" s="10"/>
      <c r="S21" s="10"/>
      <c r="T21" s="10"/>
      <c r="U21" s="10"/>
      <c r="V21" s="10"/>
      <c r="W21" s="10"/>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1:109" ht="15.95" customHeight="1" x14ac:dyDescent="0.25">
      <c r="A22" s="9"/>
      <c r="B22" s="10" t="s">
        <v>134</v>
      </c>
      <c r="C22" s="10" t="str">
        <f>'T9'!B2</f>
        <v>Población de 15 o más años. Frecuencia con la que recurre a familiares, amistades o personas conocidas en determinadas situaciones.</v>
      </c>
      <c r="D22" s="10"/>
      <c r="E22" s="10"/>
      <c r="F22" s="10"/>
      <c r="G22" s="10"/>
      <c r="H22" s="10"/>
      <c r="I22" s="10"/>
      <c r="J22" s="10"/>
      <c r="K22" s="10"/>
      <c r="L22" s="10"/>
      <c r="M22" s="10"/>
      <c r="N22" s="10"/>
      <c r="O22" s="10"/>
      <c r="P22" s="10"/>
      <c r="Q22" s="10"/>
      <c r="R22" s="10"/>
      <c r="S22" s="10"/>
      <c r="T22" s="10"/>
      <c r="U22" s="10"/>
      <c r="V22" s="10"/>
      <c r="W22" s="10"/>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1:109" ht="15.95" customHeight="1" x14ac:dyDescent="0.25">
      <c r="A23" s="9"/>
      <c r="B23" s="10"/>
      <c r="C23" s="10"/>
      <c r="D23" s="10"/>
      <c r="E23" s="10"/>
      <c r="F23" s="10"/>
      <c r="G23" s="10"/>
      <c r="H23" s="10"/>
      <c r="I23" s="10"/>
      <c r="J23" s="10"/>
      <c r="K23" s="10"/>
      <c r="L23" s="10"/>
      <c r="M23" s="10"/>
      <c r="N23" s="10"/>
      <c r="O23" s="10"/>
      <c r="P23" s="10"/>
      <c r="Q23" s="10"/>
      <c r="R23" s="10"/>
      <c r="S23" s="10"/>
      <c r="T23" s="10"/>
      <c r="U23" s="10"/>
      <c r="V23" s="10"/>
      <c r="W23" s="10"/>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1:109" x14ac:dyDescent="0.25">
      <c r="A24" s="9"/>
      <c r="B24" s="11" t="s">
        <v>185</v>
      </c>
      <c r="C24" s="10"/>
      <c r="D24" s="10"/>
      <c r="E24" s="10"/>
      <c r="F24" s="10"/>
      <c r="G24" s="10"/>
      <c r="H24" s="10"/>
      <c r="I24" s="10"/>
      <c r="J24" s="10"/>
      <c r="K24" s="10"/>
      <c r="L24" s="10"/>
      <c r="M24" s="10"/>
      <c r="N24" s="10"/>
      <c r="O24" s="10"/>
      <c r="P24" s="10"/>
      <c r="Q24" s="10"/>
      <c r="R24" s="10"/>
      <c r="S24" s="10"/>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row>
    <row r="25" spans="1:109" x14ac:dyDescent="0.25">
      <c r="A25" s="9"/>
      <c r="B25" s="10" t="s">
        <v>186</v>
      </c>
      <c r="C25" s="10" t="str">
        <f>'T10'!B2</f>
        <v>Población de 15 y más años. ¿En el último mes, se ha informado acerca del cambio climático?. ¿A través de qué medios? (Multirespuesta).</v>
      </c>
      <c r="D25" s="10"/>
      <c r="E25" s="10"/>
      <c r="F25" s="10"/>
      <c r="G25" s="10"/>
      <c r="H25" s="10"/>
      <c r="I25" s="10"/>
      <c r="J25" s="10"/>
      <c r="K25" s="10"/>
      <c r="L25" s="10"/>
      <c r="M25" s="10"/>
      <c r="N25" s="10"/>
      <c r="O25" s="10"/>
      <c r="P25" s="10"/>
      <c r="Q25" s="10"/>
      <c r="R25" s="10"/>
      <c r="S25" s="1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row>
    <row r="26" spans="1:109" x14ac:dyDescent="0.25">
      <c r="A26" s="9"/>
      <c r="B26" s="10" t="s">
        <v>187</v>
      </c>
      <c r="C26" s="10" t="str">
        <f>'T11'!B2</f>
        <v xml:space="preserve">Población de 15 y más años. En una escala del 0 al 10, siendo 0 ninguna preocupación y 10 mucha preocupación, ¿cuál es su grado de preocupación por el cambio climático? </v>
      </c>
      <c r="D26" s="10"/>
      <c r="E26" s="10"/>
      <c r="F26" s="10"/>
      <c r="G26" s="10"/>
      <c r="H26" s="10"/>
      <c r="I26" s="10"/>
      <c r="J26" s="10"/>
      <c r="K26" s="10"/>
      <c r="L26" s="10"/>
      <c r="M26" s="10"/>
      <c r="N26" s="10"/>
      <c r="O26" s="10"/>
      <c r="P26" s="10"/>
      <c r="Q26" s="10"/>
      <c r="R26" s="10"/>
      <c r="S26" s="10"/>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row>
    <row r="27" spans="1:109" x14ac:dyDescent="0.25">
      <c r="A27" s="9"/>
      <c r="B27" s="10" t="s">
        <v>188</v>
      </c>
      <c r="C27" s="10" t="str">
        <f>'T12'!B2</f>
        <v>Población de 15 y más años.  En una escala del 0 al 10, siendo 0 ninguna preocupación y 10 mucha preocupación, ¿Cuál es su grado de preocupación por el medio ambiente (referido a Navarra)?</v>
      </c>
      <c r="D27" s="10"/>
      <c r="E27" s="10"/>
      <c r="F27" s="10"/>
      <c r="G27" s="10"/>
      <c r="H27" s="10"/>
      <c r="I27" s="10"/>
      <c r="J27" s="10"/>
      <c r="K27" s="10"/>
      <c r="L27" s="10"/>
      <c r="M27" s="10"/>
      <c r="N27" s="10"/>
      <c r="O27" s="10"/>
      <c r="P27" s="10"/>
      <c r="Q27" s="10"/>
      <c r="R27" s="10"/>
      <c r="S27" s="10"/>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row>
    <row r="28" spans="1:109" x14ac:dyDescent="0.25">
      <c r="A28" s="9"/>
      <c r="B28" s="10" t="s">
        <v>189</v>
      </c>
      <c r="C28" s="10" t="str">
        <f>'T13'!B2</f>
        <v>Población de 15 y más años. ¿Cómo valora la situación actual del medio ambiente (en navarra)?</v>
      </c>
      <c r="D28" s="10"/>
      <c r="E28" s="10"/>
      <c r="F28" s="10"/>
      <c r="G28" s="10"/>
      <c r="H28" s="10"/>
      <c r="I28" s="10"/>
      <c r="J28" s="10"/>
      <c r="K28" s="10"/>
      <c r="L28" s="10"/>
      <c r="M28" s="10"/>
      <c r="N28" s="10"/>
      <c r="O28" s="10"/>
      <c r="P28" s="10"/>
      <c r="Q28" s="10"/>
      <c r="R28" s="10"/>
      <c r="S28" s="10"/>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row>
    <row r="29" spans="1:109" x14ac:dyDescent="0.25">
      <c r="A29" s="9"/>
      <c r="B29" s="10" t="s">
        <v>190</v>
      </c>
      <c r="C29" s="10" t="str">
        <f>'T14'!B2</f>
        <v>Población de 15 y más años. ¿Cuál es su grado de acuerdo con la siguiente frase? "Pagaría impuestos más elevados para proteger el medio ambiente de mi comunidad".</v>
      </c>
      <c r="D29" s="10"/>
      <c r="E29" s="10"/>
      <c r="F29" s="10"/>
      <c r="G29" s="10"/>
      <c r="H29" s="10"/>
      <c r="I29" s="10"/>
      <c r="J29" s="10"/>
      <c r="K29" s="10"/>
      <c r="L29" s="10"/>
      <c r="M29" s="10"/>
      <c r="N29" s="10"/>
      <c r="O29" s="10"/>
      <c r="P29" s="10"/>
      <c r="Q29" s="10"/>
      <c r="R29" s="10"/>
      <c r="S29" s="10"/>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row>
    <row r="30" spans="1:109" ht="15.95" customHeight="1" x14ac:dyDescent="0.25">
      <c r="A30" s="9"/>
      <c r="B30" s="10"/>
      <c r="C30" s="10"/>
      <c r="D30" s="10"/>
      <c r="E30" s="10"/>
      <c r="F30" s="10"/>
      <c r="G30" s="10"/>
      <c r="H30" s="10"/>
      <c r="I30" s="10"/>
      <c r="J30" s="10"/>
      <c r="K30" s="10"/>
      <c r="L30" s="10"/>
      <c r="M30" s="10"/>
      <c r="N30" s="10"/>
      <c r="O30" s="10"/>
      <c r="P30" s="10"/>
      <c r="Q30" s="10"/>
      <c r="R30" s="10"/>
      <c r="S30" s="10"/>
      <c r="T30" s="10"/>
      <c r="U30" s="10"/>
      <c r="V30" s="10"/>
      <c r="W30" s="10"/>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row>
    <row r="31" spans="1:109" x14ac:dyDescent="0.25">
      <c r="A31" s="9"/>
      <c r="B31" s="11" t="s">
        <v>216</v>
      </c>
      <c r="C31" s="10"/>
      <c r="D31" s="10"/>
      <c r="E31" s="10"/>
      <c r="F31" s="10"/>
      <c r="G31" s="10"/>
      <c r="H31" s="10"/>
      <c r="I31" s="10"/>
      <c r="J31" s="10"/>
      <c r="K31" s="10"/>
      <c r="L31" s="10"/>
      <c r="M31" s="10"/>
      <c r="N31" s="10"/>
      <c r="O31" s="10"/>
      <c r="P31" s="10"/>
      <c r="Q31" s="10"/>
      <c r="R31" s="10"/>
      <c r="S31" s="10"/>
      <c r="T31" s="10"/>
      <c r="U31" s="10"/>
      <c r="V31" s="10"/>
      <c r="W31" s="10"/>
      <c r="X31" s="10"/>
      <c r="Y31" s="10"/>
      <c r="Z31" s="10"/>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row>
    <row r="32" spans="1:109" x14ac:dyDescent="0.25">
      <c r="A32" s="9"/>
      <c r="B32" s="10" t="s">
        <v>217</v>
      </c>
      <c r="C32" s="10" t="str">
        <f>'T15'!B2</f>
        <v>Población de 15 y más años. Imagine una escalera de 10 escalones numerados del 0 en la parte más baja al 10 en la más alta. La parte baja representa la peor vida que se puede tener y la parte alta la mejor. ¿En qué escalón diría que se encuentra hoy?</v>
      </c>
      <c r="D32" s="10"/>
      <c r="E32" s="10"/>
      <c r="F32" s="10"/>
      <c r="G32" s="10"/>
      <c r="H32" s="10"/>
      <c r="I32" s="10"/>
      <c r="J32" s="10"/>
      <c r="K32" s="10"/>
      <c r="L32" s="10"/>
      <c r="M32" s="10"/>
      <c r="N32" s="10"/>
      <c r="O32" s="10"/>
      <c r="P32" s="10"/>
      <c r="Q32" s="10"/>
      <c r="R32" s="10"/>
      <c r="S32" s="10"/>
      <c r="T32" s="10"/>
      <c r="U32" s="10"/>
      <c r="V32" s="10"/>
      <c r="W32" s="10"/>
      <c r="X32" s="10"/>
      <c r="Y32" s="10"/>
      <c r="Z32" s="10"/>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row>
    <row r="33" spans="1:109" x14ac:dyDescent="0.25">
      <c r="A33" s="9"/>
      <c r="B33" s="10" t="s">
        <v>218</v>
      </c>
      <c r="C33" s="10" t="str">
        <f>'T16'!B2</f>
        <v>Población de 15 y más años. Imagine una escalera de 10 escalones numerados del 0 en la parte más baja al 10 en la más alta. La parte baja representa la peor vida que se puede tener y la parte alta la mejor. ¿En qué escalón diría que se encontraba hace cinco años?</v>
      </c>
      <c r="D33" s="10"/>
      <c r="E33" s="10"/>
      <c r="F33" s="10"/>
      <c r="G33" s="10"/>
      <c r="H33" s="10"/>
      <c r="I33" s="10"/>
      <c r="J33" s="10"/>
      <c r="K33" s="10"/>
      <c r="L33" s="10"/>
      <c r="M33" s="10"/>
      <c r="N33" s="10"/>
      <c r="O33" s="10"/>
      <c r="P33" s="10"/>
      <c r="Q33" s="10"/>
      <c r="R33" s="10"/>
      <c r="S33" s="10"/>
      <c r="T33" s="10"/>
      <c r="U33" s="10"/>
      <c r="V33" s="10"/>
      <c r="W33" s="10"/>
      <c r="X33" s="10"/>
      <c r="Y33" s="10"/>
      <c r="Z33" s="10"/>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row>
    <row r="34" spans="1:109" x14ac:dyDescent="0.25">
      <c r="A34" s="9"/>
      <c r="B34" s="10" t="s">
        <v>219</v>
      </c>
      <c r="C34" s="10" t="str">
        <f>'T17'!B2</f>
        <v>Población de 15 y más años. Imagine una escalera de 10 escalones numerados del 0 en la parte más baja al 10 en la más alta. La parte baja representa la peor vida que se puede tener y la parte alta la mejor. ¿En qué escalón diría que se encontrará dentro de cinco años?</v>
      </c>
      <c r="D34" s="10"/>
      <c r="E34" s="10"/>
      <c r="F34" s="10"/>
      <c r="G34" s="10"/>
      <c r="H34" s="10"/>
      <c r="I34" s="10"/>
      <c r="J34" s="10"/>
      <c r="K34" s="10"/>
      <c r="L34" s="10"/>
      <c r="M34" s="10"/>
      <c r="N34" s="10"/>
      <c r="O34" s="10"/>
      <c r="P34" s="10"/>
      <c r="Q34" s="10"/>
      <c r="R34" s="10"/>
      <c r="S34" s="10"/>
      <c r="T34" s="10"/>
      <c r="U34" s="10"/>
      <c r="V34" s="10"/>
      <c r="W34" s="10"/>
      <c r="X34" s="10"/>
      <c r="Y34" s="10"/>
      <c r="Z34" s="10"/>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row>
    <row r="35" spans="1:109" ht="15.95" customHeight="1" x14ac:dyDescent="0.25">
      <c r="A35" s="9"/>
      <c r="B35" s="10"/>
      <c r="C35" s="10"/>
      <c r="D35" s="10"/>
      <c r="E35" s="10"/>
      <c r="F35" s="10"/>
      <c r="G35" s="10"/>
      <c r="H35" s="10"/>
      <c r="I35" s="10"/>
      <c r="J35" s="10"/>
      <c r="K35" s="10"/>
      <c r="L35" s="10"/>
      <c r="M35" s="10"/>
      <c r="N35" s="10"/>
      <c r="O35" s="10"/>
      <c r="P35" s="10"/>
      <c r="Q35" s="10"/>
      <c r="R35" s="10"/>
      <c r="S35" s="10"/>
      <c r="T35" s="10"/>
      <c r="U35" s="10"/>
      <c r="V35" s="10"/>
      <c r="W35" s="10"/>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row>
    <row r="36" spans="1:109" x14ac:dyDescent="0.25">
      <c r="A36" s="9"/>
      <c r="B36" s="11" t="s">
        <v>220</v>
      </c>
      <c r="C36" s="10"/>
      <c r="D36" s="10"/>
      <c r="E36" s="10"/>
      <c r="F36" s="10"/>
      <c r="G36" s="10"/>
      <c r="H36" s="10"/>
      <c r="I36" s="10"/>
      <c r="J36" s="10"/>
      <c r="K36" s="10"/>
      <c r="L36" s="10"/>
      <c r="M36" s="10"/>
      <c r="N36" s="10"/>
      <c r="O36" s="10"/>
      <c r="P36" s="10"/>
      <c r="Q36" s="10"/>
      <c r="R36" s="10"/>
      <c r="S36" s="10"/>
      <c r="T36" s="10"/>
      <c r="U36" s="10"/>
      <c r="V36" s="10"/>
      <c r="W36" s="10"/>
      <c r="X36" s="10"/>
      <c r="Y36" s="10"/>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row>
    <row r="37" spans="1:109" x14ac:dyDescent="0.25">
      <c r="A37" s="9"/>
      <c r="B37" s="10" t="s">
        <v>221</v>
      </c>
      <c r="C37" s="10" t="str">
        <f>'T18'!B2</f>
        <v>Población de 15 y más años. En su casa, ¿Con qué frecuencia realiza usted las siguientes tareas?</v>
      </c>
      <c r="D37" s="10"/>
      <c r="E37" s="10"/>
      <c r="F37" s="10"/>
      <c r="G37" s="10"/>
      <c r="H37" s="10"/>
      <c r="I37" s="10"/>
      <c r="J37" s="10"/>
      <c r="K37" s="10"/>
      <c r="L37" s="10"/>
      <c r="M37" s="10"/>
      <c r="N37" s="10"/>
      <c r="O37" s="10"/>
      <c r="P37" s="10"/>
      <c r="Q37" s="10"/>
      <c r="R37" s="10"/>
      <c r="S37" s="10"/>
      <c r="T37" s="10"/>
      <c r="U37" s="10"/>
      <c r="V37" s="10"/>
      <c r="W37" s="10"/>
      <c r="X37" s="10"/>
      <c r="Y37" s="10"/>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row>
    <row r="38" spans="1:109" x14ac:dyDescent="0.25">
      <c r="A38" s="9"/>
      <c r="B38" s="10" t="s">
        <v>222</v>
      </c>
      <c r="C38" s="10" t="str">
        <f>'T19'!B2</f>
        <v>Población de 15 y más años. ¿Viene alguna persona al hogar a ayudar en tareas domésticas o cuidados de personas? ¿Esta ayuda doméstica, es retribuida?</v>
      </c>
      <c r="D38" s="10"/>
      <c r="E38" s="10"/>
      <c r="F38" s="10"/>
      <c r="G38" s="10"/>
      <c r="H38" s="10"/>
      <c r="I38" s="10"/>
      <c r="J38" s="10"/>
      <c r="K38" s="10"/>
      <c r="L38" s="10"/>
      <c r="M38" s="10"/>
      <c r="N38" s="10"/>
      <c r="O38" s="10"/>
      <c r="P38" s="10"/>
      <c r="Q38" s="10"/>
      <c r="R38" s="10"/>
      <c r="S38" s="10"/>
      <c r="T38" s="10"/>
      <c r="U38" s="10"/>
      <c r="V38" s="10"/>
      <c r="W38" s="10"/>
      <c r="X38" s="10"/>
      <c r="Y38" s="10"/>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row>
    <row r="39" spans="1:109" x14ac:dyDescent="0.25">
      <c r="A39" s="9"/>
      <c r="B39" s="10" t="s">
        <v>223</v>
      </c>
      <c r="C39" s="10" t="str">
        <f>'T20'!B2</f>
        <v>Población de 15 y más años.  Sin contar con las horas de sueño, ni trabajo, ni otras obligaciones (estudios, limpieza del hogar…), de media, ¿De cuántas horas libres dispone para usted cada día, un  día normal de lunes a viernes? ¿Y un día del fin de semana?</v>
      </c>
      <c r="D39" s="10"/>
      <c r="E39" s="10"/>
      <c r="F39" s="10"/>
      <c r="G39" s="10"/>
      <c r="H39" s="10"/>
      <c r="I39" s="10"/>
      <c r="J39" s="10"/>
      <c r="K39" s="10"/>
      <c r="L39" s="10"/>
      <c r="M39" s="10"/>
      <c r="N39" s="10"/>
      <c r="O39" s="10"/>
      <c r="P39" s="10"/>
      <c r="Q39" s="10"/>
      <c r="R39" s="10"/>
      <c r="S39" s="10"/>
      <c r="T39" s="10"/>
      <c r="U39" s="10"/>
      <c r="V39" s="10"/>
      <c r="W39" s="10"/>
      <c r="X39" s="10"/>
      <c r="Y39" s="10"/>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row>
    <row r="40" spans="1:109" x14ac:dyDescent="0.25">
      <c r="A40" s="9"/>
      <c r="B40" s="10" t="s">
        <v>224</v>
      </c>
      <c r="C40" s="10" t="str">
        <f>'T21'!B2</f>
        <v>Población de 15 y más años. Nivel de esfuerzo para compaginar el trabajo con una serie de actividades.</v>
      </c>
      <c r="D40" s="10"/>
      <c r="E40" s="10"/>
      <c r="F40" s="10"/>
      <c r="G40" s="10"/>
      <c r="H40" s="10"/>
      <c r="I40" s="10"/>
      <c r="J40" s="10"/>
      <c r="K40" s="10"/>
      <c r="L40" s="10"/>
      <c r="M40" s="10"/>
      <c r="N40" s="10"/>
      <c r="O40" s="10"/>
      <c r="P40" s="10"/>
      <c r="Q40" s="10"/>
      <c r="R40" s="10"/>
      <c r="S40" s="10"/>
      <c r="T40" s="10"/>
      <c r="U40" s="10"/>
      <c r="V40" s="10"/>
      <c r="W40" s="10"/>
      <c r="X40" s="10"/>
      <c r="Y40" s="10"/>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row>
    <row r="41" spans="1:109" x14ac:dyDescent="0.25">
      <c r="A41" s="9"/>
      <c r="B41" s="10" t="s">
        <v>225</v>
      </c>
      <c r="C41" s="10" t="str">
        <f>'T22'!B2</f>
        <v>Población de 15 y más años. Respecto a las siguientes frases, indique en una escala de 0 a 10 (en la que 0 significa en desacuerdo y 10 totalmente de acuerdo) su nivel de acuerdo o desacuerdo:</v>
      </c>
      <c r="D41" s="10"/>
      <c r="E41" s="10"/>
      <c r="F41" s="10"/>
      <c r="G41" s="10"/>
      <c r="H41" s="10"/>
      <c r="I41" s="10"/>
      <c r="J41" s="10"/>
      <c r="K41" s="10"/>
      <c r="L41" s="10"/>
      <c r="M41" s="10"/>
      <c r="N41" s="10"/>
      <c r="O41" s="10"/>
      <c r="P41" s="10"/>
      <c r="Q41" s="10"/>
      <c r="R41" s="10"/>
      <c r="S41" s="10"/>
      <c r="T41" s="10"/>
      <c r="U41" s="10"/>
      <c r="V41" s="10"/>
      <c r="W41" s="10"/>
      <c r="X41" s="10"/>
      <c r="Y41" s="10"/>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row>
    <row r="42" spans="1:109" x14ac:dyDescent="0.25">
      <c r="A42" s="9"/>
      <c r="B42" s="10" t="s">
        <v>226</v>
      </c>
      <c r="C42" s="10" t="str">
        <f>'T23'!B2</f>
        <v>Población de 15 y más años. En Navarra, ¿Cómo diría que es la situación de las mujeres en relación a la de los hombres?</v>
      </c>
      <c r="D42" s="10"/>
      <c r="E42" s="10"/>
      <c r="F42" s="10"/>
      <c r="G42" s="10"/>
      <c r="H42" s="10"/>
      <c r="I42" s="10"/>
      <c r="J42" s="10"/>
      <c r="K42" s="10"/>
      <c r="L42" s="10"/>
      <c r="M42" s="10"/>
      <c r="N42" s="10"/>
      <c r="O42" s="10"/>
      <c r="P42" s="10"/>
      <c r="Q42" s="10"/>
      <c r="R42" s="10"/>
      <c r="S42" s="10"/>
      <c r="T42" s="10"/>
      <c r="U42" s="10"/>
      <c r="V42" s="10"/>
      <c r="W42" s="10"/>
      <c r="X42" s="10"/>
      <c r="Y42" s="10"/>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row>
    <row r="43" spans="1:109" x14ac:dyDescent="0.25">
      <c r="A43" s="9"/>
      <c r="B43" s="10" t="s">
        <v>227</v>
      </c>
      <c r="C43" s="10" t="str">
        <f>'T24'!B2</f>
        <v>Población de 15 y más años. Y en estas áreas, ¿Considera que la situación de las mujeres en Navarra en mejor, igual o peor que la de los hombres?</v>
      </c>
      <c r="D43" s="10"/>
      <c r="E43" s="10"/>
      <c r="F43" s="10"/>
      <c r="G43" s="10"/>
      <c r="H43" s="10"/>
      <c r="I43" s="10"/>
      <c r="J43" s="10"/>
      <c r="K43" s="10"/>
      <c r="L43" s="10"/>
      <c r="M43" s="10"/>
      <c r="N43" s="10"/>
      <c r="O43" s="10"/>
      <c r="P43" s="10"/>
      <c r="Q43" s="10"/>
      <c r="R43" s="10"/>
      <c r="S43" s="10"/>
      <c r="T43" s="10"/>
      <c r="U43" s="10"/>
      <c r="V43" s="10"/>
      <c r="W43" s="10"/>
      <c r="X43" s="10"/>
      <c r="Y43" s="10"/>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row>
    <row r="44" spans="1:109"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row>
    <row r="45" spans="1:109" x14ac:dyDescent="0.25">
      <c r="A45" s="9"/>
      <c r="B45" s="12" t="s">
        <v>40</v>
      </c>
      <c r="C45" s="12"/>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row>
    <row r="46" spans="1:109" x14ac:dyDescent="0.25">
      <c r="A46" s="9"/>
      <c r="B46" s="12" t="s">
        <v>124</v>
      </c>
      <c r="C46" s="12"/>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row>
    <row r="47" spans="1:109" x14ac:dyDescent="0.25">
      <c r="A47" s="9"/>
      <c r="B47" s="12" t="s">
        <v>125</v>
      </c>
      <c r="C47" s="12"/>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row>
    <row r="48" spans="1:109" x14ac:dyDescent="0.25">
      <c r="A48" s="9"/>
      <c r="B48" s="12" t="s">
        <v>107</v>
      </c>
      <c r="C48" s="12"/>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row>
    <row r="49" spans="1:108" x14ac:dyDescent="0.25">
      <c r="A49" s="9"/>
      <c r="B49" s="12"/>
      <c r="C49" s="12" t="s">
        <v>109</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row>
    <row r="50" spans="1:108" x14ac:dyDescent="0.25">
      <c r="A50" s="9"/>
      <c r="B50" s="12"/>
      <c r="C50" s="12"/>
      <c r="D50" s="9" t="s">
        <v>118</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row>
    <row r="51" spans="1:108" x14ac:dyDescent="0.25">
      <c r="A51" s="9"/>
      <c r="B51" s="12"/>
      <c r="C51" s="12"/>
      <c r="D51" s="9" t="s">
        <v>114</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row>
    <row r="52" spans="1:108" x14ac:dyDescent="0.25">
      <c r="A52" s="9"/>
      <c r="B52" s="12"/>
      <c r="C52" s="12" t="s">
        <v>105</v>
      </c>
      <c r="D52" s="12"/>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row>
    <row r="53" spans="1:108" x14ac:dyDescent="0.25">
      <c r="A53" s="9"/>
      <c r="B53" s="12"/>
      <c r="C53" s="12"/>
      <c r="D53" s="9" t="s">
        <v>106</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row>
    <row r="54" spans="1:108" x14ac:dyDescent="0.25">
      <c r="A54" s="9"/>
      <c r="B54" s="12"/>
      <c r="C54" s="12"/>
      <c r="D54" s="9" t="s">
        <v>110</v>
      </c>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row>
    <row r="55" spans="1:108" x14ac:dyDescent="0.25">
      <c r="A55" s="9"/>
      <c r="B55" s="12" t="s">
        <v>123</v>
      </c>
      <c r="C55" s="12"/>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row>
    <row r="56" spans="1:108" x14ac:dyDescent="0.25">
      <c r="A56" s="9"/>
      <c r="B56" s="12" t="s">
        <v>108</v>
      </c>
      <c r="C56" s="12"/>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row>
    <row r="57" spans="1:108" x14ac:dyDescent="0.25">
      <c r="A57" s="9"/>
      <c r="B57" s="12" t="s">
        <v>30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row>
    <row r="58" spans="1:108" x14ac:dyDescent="0.25">
      <c r="A58" s="9"/>
      <c r="B58" s="12"/>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row>
    <row r="59" spans="1:108" x14ac:dyDescent="0.25">
      <c r="A59" s="9"/>
      <c r="B59" s="9" t="s">
        <v>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row>
    <row r="60" spans="1:108" x14ac:dyDescent="0.25">
      <c r="A60" s="9"/>
      <c r="B60" s="9" t="s">
        <v>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row>
    <row r="61" spans="1:108"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row>
    <row r="62" spans="1:108"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row>
    <row r="63" spans="1:108"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row>
    <row r="64" spans="1:108"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row>
    <row r="65" spans="1:108"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row>
    <row r="66" spans="1:108"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row>
    <row r="67" spans="1:108"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row>
    <row r="68" spans="1:108"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row>
    <row r="69" spans="1:108"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row>
    <row r="70" spans="1:108"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row>
    <row r="71" spans="1:108"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row>
    <row r="72" spans="1:108"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row>
    <row r="73" spans="1:108"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row>
    <row r="74" spans="1:108"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row>
    <row r="75" spans="1:108"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row>
    <row r="76" spans="1:108"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row>
    <row r="77" spans="1:108"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row>
    <row r="78" spans="1:108"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row>
    <row r="79" spans="1:108"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row>
    <row r="80" spans="1:108"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row>
    <row r="81" spans="1:108" x14ac:dyDescent="0.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row>
    <row r="82" spans="1:108" x14ac:dyDescent="0.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row>
    <row r="83" spans="1:108" x14ac:dyDescent="0.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row>
    <row r="84" spans="1:108" x14ac:dyDescent="0.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row>
    <row r="85" spans="1:108"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row>
    <row r="86" spans="1:108" x14ac:dyDescent="0.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row>
    <row r="87" spans="1:108"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row>
    <row r="88" spans="1:108"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row>
    <row r="89" spans="1:108"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row>
    <row r="90" spans="1:108"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row>
    <row r="91" spans="1:108"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row>
    <row r="92" spans="1:108"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row>
    <row r="93" spans="1:108"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row>
    <row r="94" spans="1:108"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row>
    <row r="95" spans="1:108"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row>
    <row r="96" spans="1:108"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row>
    <row r="97" spans="1:108"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row>
    <row r="98" spans="1:108"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row>
    <row r="99" spans="1:108"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row>
    <row r="100" spans="1:108"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row>
    <row r="101" spans="1:108"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row>
    <row r="102" spans="1:108"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row>
    <row r="103" spans="1:108"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row>
    <row r="104" spans="1:108"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row>
    <row r="105" spans="1:108"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row>
    <row r="106" spans="1:108"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row>
    <row r="107" spans="1:108"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row>
    <row r="108" spans="1:108"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row>
    <row r="109" spans="1:108"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row>
    <row r="110" spans="1:108"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row>
    <row r="111" spans="1:108"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row>
    <row r="112" spans="1:108"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row>
    <row r="113" spans="1:108"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row>
    <row r="114" spans="1:108"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row>
    <row r="115" spans="1:108"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row>
    <row r="116" spans="1:108"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row>
    <row r="117" spans="1:108"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row>
    <row r="118" spans="1:108"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row>
    <row r="119" spans="1:108"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row>
    <row r="120" spans="1:108"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row>
    <row r="121" spans="1:108"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row>
    <row r="122" spans="1:108"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row>
    <row r="123" spans="1:108"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row>
    <row r="124" spans="1:108"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row>
    <row r="125" spans="1:108"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row>
    <row r="126" spans="1:108"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row>
    <row r="127" spans="1:108"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row>
    <row r="128" spans="1:108"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row>
    <row r="129" spans="1:108"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row>
    <row r="130" spans="1:108"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row>
    <row r="131" spans="1:108"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row>
    <row r="132" spans="1:108"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row>
    <row r="133" spans="1:108"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row>
    <row r="134" spans="1:108"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row>
    <row r="135" spans="1:108"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row>
    <row r="136" spans="1:108"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row>
    <row r="137" spans="1:108"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row>
    <row r="138" spans="1:108"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row>
    <row r="139" spans="1:108"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row>
    <row r="140" spans="1:108"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row>
    <row r="141" spans="1:108"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row>
    <row r="142" spans="1:108"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row>
    <row r="143" spans="1:108"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row>
    <row r="144" spans="1:108"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row>
    <row r="145" spans="1:108"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row>
    <row r="146" spans="1:108"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row>
    <row r="147" spans="1:108"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row>
    <row r="148" spans="1:108"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row>
    <row r="149" spans="1:108"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row>
    <row r="150" spans="1:108"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row>
    <row r="151" spans="1:108"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row>
    <row r="152" spans="1:108"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row>
    <row r="153" spans="1:108"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row>
    <row r="154" spans="1:108"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row>
    <row r="155" spans="1:108"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row>
    <row r="156" spans="1:108"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row>
    <row r="157" spans="1:108"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row>
    <row r="158" spans="1:108"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row>
    <row r="159" spans="1:108"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row>
    <row r="160" spans="1:108"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row>
    <row r="161" spans="1:108"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row>
    <row r="162" spans="1:108"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row>
    <row r="163" spans="1:108"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row>
    <row r="164" spans="1:108"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row>
    <row r="165" spans="1:108"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row>
    <row r="166" spans="1:108"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row>
    <row r="167" spans="1:108"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row>
    <row r="168" spans="1:108"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row>
    <row r="169" spans="1:108"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row>
    <row r="170" spans="1:108"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row>
    <row r="171" spans="1:108"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row>
    <row r="172" spans="1:108"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row>
    <row r="173" spans="1:108"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row>
    <row r="174" spans="1:108"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row>
    <row r="175" spans="1:108"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row>
    <row r="176" spans="1:108"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row>
    <row r="177" spans="1:108"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row>
    <row r="178" spans="1:108"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row>
    <row r="179" spans="1:108"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row>
    <row r="180" spans="1:108"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row>
    <row r="181" spans="1:108"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row>
    <row r="182" spans="1:108"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row>
    <row r="183" spans="1:108"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row>
    <row r="184" spans="1:108"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row>
    <row r="185" spans="1:108"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row>
    <row r="186" spans="1:108"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row>
    <row r="187" spans="1:108"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row>
    <row r="188" spans="1:108"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row>
    <row r="189" spans="1:108"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row>
    <row r="190" spans="1:108"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row>
    <row r="191" spans="1:108"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row>
    <row r="192" spans="1:108"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row>
    <row r="193" spans="1:108"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row>
    <row r="194" spans="1:108"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row>
    <row r="195" spans="1:108"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row>
    <row r="196" spans="1:108"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row>
    <row r="197" spans="1:108"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row>
    <row r="198" spans="1:108"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row>
    <row r="199" spans="1:108"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row>
    <row r="200" spans="1:108"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row>
    <row r="201" spans="1:108"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row>
    <row r="202" spans="1:108"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row>
    <row r="203" spans="1:108"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row>
    <row r="204" spans="1:108"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row>
    <row r="205" spans="1:108"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row>
    <row r="206" spans="1:108"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row>
    <row r="207" spans="1:108"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row>
    <row r="208" spans="1:108"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row>
    <row r="209" spans="1:108"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row>
    <row r="210" spans="1:108"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row>
    <row r="211" spans="1:108"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row>
    <row r="212" spans="1:108"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row>
    <row r="213" spans="1:108"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row>
    <row r="214" spans="1:108"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row>
    <row r="215" spans="1:108"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row>
    <row r="216" spans="1:108"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row>
    <row r="217" spans="1:108"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row>
    <row r="218" spans="1:108"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row>
    <row r="219" spans="1:108"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row>
    <row r="220" spans="1:108"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row>
    <row r="221" spans="1:108"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row>
    <row r="222" spans="1:108"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row>
    <row r="223" spans="1:108"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row>
    <row r="224" spans="1:108"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row>
    <row r="225" spans="1:108"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row>
    <row r="226" spans="1:108"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row>
    <row r="227" spans="1:108"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row>
    <row r="228" spans="1:108"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row>
    <row r="229" spans="1:108"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row>
    <row r="230" spans="1:108"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row>
    <row r="231" spans="1:108"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row>
    <row r="232" spans="1:108"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row>
    <row r="233" spans="1:108"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row>
    <row r="234" spans="1:108"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row>
    <row r="235" spans="1:108"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row>
    <row r="236" spans="1:108"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row>
    <row r="237" spans="1:108"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row>
    <row r="238" spans="1:108"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row>
    <row r="239" spans="1:108"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row>
    <row r="240" spans="1:108"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row>
    <row r="241" spans="1:108"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row>
    <row r="242" spans="1:108"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row>
    <row r="243" spans="1:108"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row>
    <row r="244" spans="1:108"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row>
    <row r="245" spans="1:108"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row>
    <row r="246" spans="1:108"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row>
    <row r="247" spans="1:108"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row>
    <row r="248" spans="1:108"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row>
    <row r="249" spans="1:108"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row>
    <row r="250" spans="1:108"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row>
    <row r="251" spans="1:108"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row>
    <row r="252" spans="1:108"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row>
    <row r="253" spans="1:108"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row>
    <row r="254" spans="1:108"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row>
    <row r="255" spans="1:108"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row>
    <row r="256" spans="1:108"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row>
    <row r="257" spans="1:108"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row>
    <row r="258" spans="1:108"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row>
    <row r="259" spans="1:108"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row>
    <row r="260" spans="1:108"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row>
    <row r="261" spans="1:108"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row>
    <row r="262" spans="1:108"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row>
    <row r="263" spans="1:108" x14ac:dyDescent="0.25">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row>
  </sheetData>
  <hyperlinks>
    <hyperlink ref="C8" location="'T1'!A1" display="'T1'!A1"/>
    <hyperlink ref="C10" location="'T2'!A1" display="'T2'!A1"/>
    <hyperlink ref="C11" location="'T3'!A1" display="'T3'!A1"/>
    <hyperlink ref="C13" location="'T4'!A1" display="'T4'!A1"/>
    <hyperlink ref="C14" location="'T5'!A1" display="'T5'!A1"/>
    <hyperlink ref="C17" location="'T6'!A1" display="'T6'!A1"/>
    <hyperlink ref="C18" location="'T7'!A1" display="'T7'!A1"/>
    <hyperlink ref="C21" location="'T8'!A1" display="'T8'!A1"/>
    <hyperlink ref="C22" location="'T9'!A1" display="'T9'!A1"/>
    <hyperlink ref="C25" location="'T10'!A1" display="'T10'!A1"/>
    <hyperlink ref="C26" location="'T11'!A1" display="'T11'!A1"/>
    <hyperlink ref="C27" location="'T12'!A1" display="'T12'!A1"/>
    <hyperlink ref="C28" location="'T13'!A1" display="'T13'!A1"/>
    <hyperlink ref="C29" location="'T14'!A1" display="'T14'!A1"/>
    <hyperlink ref="C32" location="'T15'!A1" display="'T15'!A1"/>
    <hyperlink ref="C33" location="'T16'!A1" display="'T16'!A1"/>
    <hyperlink ref="C34" location="'T17'!A1" display="'T17'!A1"/>
    <hyperlink ref="C39" location="'T20'!A1" display="'T20'!A1"/>
    <hyperlink ref="C40" location="'T21'!A1" display="'T21'!A1"/>
    <hyperlink ref="C41" location="'T22'!A1" display="'T22'!A1"/>
    <hyperlink ref="C42" location="'T23'!A1" display="'T23'!A1"/>
    <hyperlink ref="C43" location="'T24'!A1" display="'T24'!A1"/>
    <hyperlink ref="C37" location="'T18'!A1" display="'T18'!A1"/>
    <hyperlink ref="C38" location="'T19'!A1" display="'T19'!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G99"/>
  <sheetViews>
    <sheetView showGridLines="0" zoomScaleNormal="100" workbookViewId="0">
      <pane xSplit="3" ySplit="6" topLeftCell="D7" activePane="bottomRight" state="frozen"/>
      <selection pane="topRight" activeCell="D1" sqref="D1"/>
      <selection pane="bottomLeft" activeCell="A7" sqref="A7"/>
      <selection pane="bottomRight" activeCell="BC65" sqref="BC65"/>
    </sheetView>
  </sheetViews>
  <sheetFormatPr baseColWidth="10" defaultRowHeight="15" x14ac:dyDescent="0.25"/>
  <cols>
    <col min="1" max="1" width="2" customWidth="1"/>
    <col min="2" max="2" width="21.28515625" customWidth="1"/>
    <col min="3" max="3" width="30.42578125" customWidth="1"/>
    <col min="4" max="4" width="9.140625" bestFit="1" customWidth="1"/>
    <col min="5" max="5" width="9.7109375" customWidth="1"/>
    <col min="6" max="6" width="14.85546875" bestFit="1" customWidth="1"/>
    <col min="7" max="7" width="23" bestFit="1" customWidth="1"/>
    <col min="8" max="8" width="17.140625" bestFit="1" customWidth="1"/>
    <col min="9" max="9" width="21.7109375" bestFit="1" customWidth="1"/>
    <col min="10" max="10" width="9" bestFit="1" customWidth="1"/>
    <col min="11" max="11" width="2.42578125" customWidth="1"/>
    <col min="12" max="12" width="9.7109375" customWidth="1"/>
    <col min="13" max="13" width="14.7109375" bestFit="1" customWidth="1"/>
    <col min="14" max="14" width="22.85546875" bestFit="1" customWidth="1"/>
    <col min="15" max="15" width="17" bestFit="1" customWidth="1"/>
    <col min="16" max="16" width="21.5703125" bestFit="1" customWidth="1"/>
    <col min="17" max="17" width="9" bestFit="1" customWidth="1"/>
    <col min="18" max="18" width="2.42578125" customWidth="1"/>
    <col min="19" max="19" width="9.7109375" customWidth="1"/>
    <col min="20" max="20" width="14.7109375" bestFit="1" customWidth="1"/>
    <col min="21" max="21" width="22.85546875" bestFit="1" customWidth="1"/>
    <col min="22" max="22" width="17" bestFit="1" customWidth="1"/>
    <col min="23" max="23" width="21.5703125" bestFit="1" customWidth="1"/>
    <col min="24" max="24" width="8" bestFit="1" customWidth="1"/>
    <col min="25" max="25" width="2.42578125" customWidth="1"/>
    <col min="26" max="26" width="9.7109375" customWidth="1"/>
    <col min="27" max="27" width="14.7109375" bestFit="1" customWidth="1"/>
    <col min="28" max="28" width="22.85546875" bestFit="1" customWidth="1"/>
    <col min="29" max="29" width="17" bestFit="1" customWidth="1"/>
    <col min="30" max="30" width="21.5703125" bestFit="1" customWidth="1"/>
    <col min="31" max="31" width="9" bestFit="1" customWidth="1"/>
    <col min="32" max="32" width="2.42578125" customWidth="1"/>
    <col min="33" max="33" width="9.7109375" customWidth="1"/>
    <col min="34" max="34" width="14.7109375" bestFit="1" customWidth="1"/>
    <col min="35" max="35" width="22.85546875" bestFit="1" customWidth="1"/>
    <col min="36" max="36" width="17" bestFit="1" customWidth="1"/>
    <col min="37" max="37" width="21.5703125" bestFit="1" customWidth="1"/>
    <col min="38" max="38" width="8" bestFit="1" customWidth="1"/>
    <col min="39" max="39" width="2.42578125" customWidth="1"/>
    <col min="40" max="40" width="9.7109375" customWidth="1"/>
    <col min="41" max="41" width="14.7109375" bestFit="1" customWidth="1"/>
    <col min="42" max="42" width="22.85546875" bestFit="1" customWidth="1"/>
    <col min="43" max="43" width="17" bestFit="1" customWidth="1"/>
    <col min="44" max="44" width="21.5703125" bestFit="1" customWidth="1"/>
    <col min="45" max="45" width="8" bestFit="1" customWidth="1"/>
    <col min="46" max="46" width="2.42578125" customWidth="1"/>
    <col min="47" max="47" width="9.7109375" customWidth="1"/>
    <col min="48" max="48" width="14.7109375" bestFit="1" customWidth="1"/>
    <col min="49" max="49" width="22.85546875" bestFit="1" customWidth="1"/>
    <col min="50" max="50" width="17" bestFit="1" customWidth="1"/>
    <col min="51" max="51" width="21.5703125" bestFit="1" customWidth="1"/>
    <col min="52" max="52" width="8" bestFit="1" customWidth="1"/>
    <col min="53" max="53" width="3.5703125" customWidth="1"/>
    <col min="54" max="54" width="9.7109375" customWidth="1"/>
    <col min="55" max="55" width="14.7109375" bestFit="1" customWidth="1"/>
    <col min="56" max="56" width="22.85546875" bestFit="1" customWidth="1"/>
    <col min="57" max="57" width="17" bestFit="1" customWidth="1"/>
    <col min="58" max="58" width="21.5703125" bestFit="1" customWidth="1"/>
    <col min="59" max="59" width="8" bestFit="1" customWidth="1"/>
  </cols>
  <sheetData>
    <row r="2" spans="2:59" ht="15.75" x14ac:dyDescent="0.25">
      <c r="B2" s="18" t="s">
        <v>135</v>
      </c>
    </row>
    <row r="5" spans="2:59" ht="35.1" customHeight="1" x14ac:dyDescent="0.25">
      <c r="B5" s="185" t="s">
        <v>26</v>
      </c>
      <c r="C5" s="186"/>
      <c r="D5" s="180" t="s">
        <v>142</v>
      </c>
      <c r="E5" s="181"/>
      <c r="F5" s="181"/>
      <c r="G5" s="181"/>
      <c r="H5" s="181"/>
      <c r="I5" s="181"/>
      <c r="J5" s="182"/>
      <c r="L5" s="180" t="s">
        <v>143</v>
      </c>
      <c r="M5" s="181"/>
      <c r="N5" s="181"/>
      <c r="O5" s="181"/>
      <c r="P5" s="181"/>
      <c r="Q5" s="182"/>
      <c r="S5" s="180" t="s">
        <v>144</v>
      </c>
      <c r="T5" s="181"/>
      <c r="U5" s="181"/>
      <c r="V5" s="181"/>
      <c r="W5" s="181"/>
      <c r="X5" s="182"/>
      <c r="Z5" s="180" t="s">
        <v>145</v>
      </c>
      <c r="AA5" s="181"/>
      <c r="AB5" s="181"/>
      <c r="AC5" s="181"/>
      <c r="AD5" s="181"/>
      <c r="AE5" s="182"/>
      <c r="AG5" s="180" t="s">
        <v>146</v>
      </c>
      <c r="AH5" s="181"/>
      <c r="AI5" s="181"/>
      <c r="AJ5" s="181"/>
      <c r="AK5" s="181"/>
      <c r="AL5" s="182"/>
      <c r="AN5" s="180" t="s">
        <v>147</v>
      </c>
      <c r="AO5" s="181"/>
      <c r="AP5" s="181"/>
      <c r="AQ5" s="181"/>
      <c r="AR5" s="181"/>
      <c r="AS5" s="182"/>
      <c r="AU5" s="180" t="s">
        <v>148</v>
      </c>
      <c r="AV5" s="181"/>
      <c r="AW5" s="181"/>
      <c r="AX5" s="181"/>
      <c r="AY5" s="181"/>
      <c r="AZ5" s="182"/>
      <c r="BB5" s="180" t="s">
        <v>149</v>
      </c>
      <c r="BC5" s="181"/>
      <c r="BD5" s="181"/>
      <c r="BE5" s="181"/>
      <c r="BF5" s="181"/>
      <c r="BG5" s="182"/>
    </row>
    <row r="6" spans="2:59" ht="28.5" customHeight="1" x14ac:dyDescent="0.25">
      <c r="B6" s="172" t="s">
        <v>120</v>
      </c>
      <c r="C6" s="173"/>
      <c r="D6" s="77" t="s">
        <v>19</v>
      </c>
      <c r="E6" s="19" t="s">
        <v>136</v>
      </c>
      <c r="F6" s="19" t="s">
        <v>137</v>
      </c>
      <c r="G6" s="19" t="s">
        <v>138</v>
      </c>
      <c r="H6" s="19" t="s">
        <v>139</v>
      </c>
      <c r="I6" t="s">
        <v>140</v>
      </c>
      <c r="J6" s="20" t="s">
        <v>141</v>
      </c>
      <c r="L6" s="19" t="s">
        <v>136</v>
      </c>
      <c r="M6" s="19" t="s">
        <v>137</v>
      </c>
      <c r="N6" s="19" t="s">
        <v>138</v>
      </c>
      <c r="O6" s="19" t="s">
        <v>139</v>
      </c>
      <c r="P6" t="s">
        <v>140</v>
      </c>
      <c r="Q6" s="20" t="s">
        <v>141</v>
      </c>
      <c r="S6" s="19" t="s">
        <v>136</v>
      </c>
      <c r="T6" s="19" t="s">
        <v>137</v>
      </c>
      <c r="U6" s="19" t="s">
        <v>138</v>
      </c>
      <c r="V6" s="19" t="s">
        <v>139</v>
      </c>
      <c r="W6" t="s">
        <v>140</v>
      </c>
      <c r="X6" s="20" t="s">
        <v>141</v>
      </c>
      <c r="Z6" s="19" t="s">
        <v>136</v>
      </c>
      <c r="AA6" s="19" t="s">
        <v>137</v>
      </c>
      <c r="AB6" s="19" t="s">
        <v>138</v>
      </c>
      <c r="AC6" s="19" t="s">
        <v>139</v>
      </c>
      <c r="AD6" t="s">
        <v>140</v>
      </c>
      <c r="AE6" s="20" t="s">
        <v>141</v>
      </c>
      <c r="AG6" s="19" t="s">
        <v>136</v>
      </c>
      <c r="AH6" s="19" t="s">
        <v>137</v>
      </c>
      <c r="AI6" s="19" t="s">
        <v>138</v>
      </c>
      <c r="AJ6" s="19" t="s">
        <v>139</v>
      </c>
      <c r="AK6" t="s">
        <v>140</v>
      </c>
      <c r="AL6" s="20" t="s">
        <v>141</v>
      </c>
      <c r="AN6" s="19" t="s">
        <v>136</v>
      </c>
      <c r="AO6" s="19" t="s">
        <v>137</v>
      </c>
      <c r="AP6" s="19" t="s">
        <v>138</v>
      </c>
      <c r="AQ6" s="19" t="s">
        <v>139</v>
      </c>
      <c r="AR6" t="s">
        <v>140</v>
      </c>
      <c r="AS6" s="20" t="s">
        <v>141</v>
      </c>
      <c r="AU6" s="19" t="s">
        <v>136</v>
      </c>
      <c r="AV6" s="19" t="s">
        <v>137</v>
      </c>
      <c r="AW6" s="19" t="s">
        <v>138</v>
      </c>
      <c r="AX6" s="19" t="s">
        <v>139</v>
      </c>
      <c r="AY6" t="s">
        <v>140</v>
      </c>
      <c r="AZ6" s="20" t="s">
        <v>141</v>
      </c>
      <c r="BB6" s="19" t="s">
        <v>136</v>
      </c>
      <c r="BC6" s="19" t="s">
        <v>137</v>
      </c>
      <c r="BD6" s="19" t="s">
        <v>138</v>
      </c>
      <c r="BE6" s="19" t="s">
        <v>139</v>
      </c>
      <c r="BF6" t="s">
        <v>140</v>
      </c>
      <c r="BG6" s="20" t="s">
        <v>141</v>
      </c>
    </row>
    <row r="7" spans="2:59" x14ac:dyDescent="0.25">
      <c r="B7" s="160" t="s">
        <v>21</v>
      </c>
      <c r="C7" s="4" t="s">
        <v>19</v>
      </c>
      <c r="D7" s="96">
        <v>560003.00000000012</v>
      </c>
      <c r="E7" s="97">
        <v>70437.344292085429</v>
      </c>
      <c r="F7" s="97">
        <v>100425.46393304509</v>
      </c>
      <c r="G7" s="97">
        <v>67713.920294174284</v>
      </c>
      <c r="H7" s="97">
        <v>115461.31174768352</v>
      </c>
      <c r="I7" s="97">
        <v>184871.22510777085</v>
      </c>
      <c r="J7" s="97">
        <v>21093.734625240912</v>
      </c>
      <c r="L7" s="96">
        <v>49478.203313917358</v>
      </c>
      <c r="M7" s="97">
        <v>69785.232630191531</v>
      </c>
      <c r="N7" s="97">
        <v>69196.370381380621</v>
      </c>
      <c r="O7" s="97">
        <v>189798.33846659184</v>
      </c>
      <c r="P7" s="97">
        <v>162117.23034187558</v>
      </c>
      <c r="Q7" s="97">
        <v>19627.624866043108</v>
      </c>
      <c r="S7" s="96">
        <v>39797.527958582323</v>
      </c>
      <c r="T7" s="97">
        <v>96569.952378060378</v>
      </c>
      <c r="U7" s="97">
        <v>77195.713998729101</v>
      </c>
      <c r="V7" s="97">
        <v>205474.23727402184</v>
      </c>
      <c r="W7" s="97">
        <v>133646.16825937503</v>
      </c>
      <c r="X7" s="97">
        <v>7319.4001312313176</v>
      </c>
      <c r="Z7" s="96">
        <v>104453.2934318996</v>
      </c>
      <c r="AA7" s="97">
        <v>149203.83681296522</v>
      </c>
      <c r="AB7" s="97">
        <v>55490.710244585338</v>
      </c>
      <c r="AC7" s="97">
        <v>115303.37115173133</v>
      </c>
      <c r="AD7" s="97">
        <v>121688.24429288485</v>
      </c>
      <c r="AE7" s="97">
        <v>13863.544065933896</v>
      </c>
      <c r="AG7" s="96">
        <v>143297.55356257589</v>
      </c>
      <c r="AH7" s="97">
        <v>207125.31425747351</v>
      </c>
      <c r="AI7" s="97">
        <v>62843.975486700074</v>
      </c>
      <c r="AJ7" s="97">
        <v>107044.01055704759</v>
      </c>
      <c r="AK7" s="97">
        <v>36109.33451261001</v>
      </c>
      <c r="AL7" s="97"/>
      <c r="AN7" s="96">
        <v>131840.4513479126</v>
      </c>
      <c r="AO7" s="97">
        <v>249565.12222006603</v>
      </c>
      <c r="AP7" s="97">
        <v>70878.884941961907</v>
      </c>
      <c r="AQ7" s="97">
        <v>81169.794537627371</v>
      </c>
      <c r="AR7" s="97">
        <v>23246.866544309669</v>
      </c>
      <c r="AS7" s="97"/>
      <c r="AU7" s="96">
        <v>112435.94318138195</v>
      </c>
      <c r="AV7" s="97">
        <v>190909.02480761794</v>
      </c>
      <c r="AW7" s="97">
        <v>61436.507995928696</v>
      </c>
      <c r="AX7" s="97">
        <v>135951.90503129043</v>
      </c>
      <c r="AY7" s="97">
        <v>51285.548826260892</v>
      </c>
      <c r="AZ7" s="97">
        <v>7984.070157520242</v>
      </c>
      <c r="BB7" s="96">
        <v>121597.09140118196</v>
      </c>
      <c r="BC7" s="97">
        <v>193988.45001547638</v>
      </c>
      <c r="BD7" s="97">
        <v>88330.829457040818</v>
      </c>
      <c r="BE7" s="97">
        <v>125931.67946274251</v>
      </c>
      <c r="BF7" s="97">
        <v>22043.943494695861</v>
      </c>
      <c r="BG7" s="97">
        <v>8111.0061688625792</v>
      </c>
    </row>
    <row r="8" spans="2:59" x14ac:dyDescent="0.25">
      <c r="B8" s="161"/>
      <c r="C8" s="5" t="s">
        <v>2</v>
      </c>
      <c r="D8" s="96">
        <v>275414.00000000006</v>
      </c>
      <c r="E8" s="98">
        <v>24195.13036343599</v>
      </c>
      <c r="F8" s="98">
        <v>51084.597473027992</v>
      </c>
      <c r="G8" s="98">
        <v>41044.556931713822</v>
      </c>
      <c r="H8" s="98">
        <v>65715.598426771874</v>
      </c>
      <c r="I8" s="98">
        <v>84810.594220665706</v>
      </c>
      <c r="J8" s="98">
        <v>8563.5225843846492</v>
      </c>
      <c r="L8" s="98">
        <v>16883.404927773339</v>
      </c>
      <c r="M8" s="98">
        <v>29095.612240906532</v>
      </c>
      <c r="N8" s="98">
        <v>37890.703979293583</v>
      </c>
      <c r="O8" s="98">
        <v>109176.39570226074</v>
      </c>
      <c r="P8" s="98">
        <v>74294.464234147745</v>
      </c>
      <c r="Q8" s="98">
        <v>8073.4189156179928</v>
      </c>
      <c r="S8" s="98">
        <v>14856.427116805608</v>
      </c>
      <c r="T8" s="98">
        <v>41431.280476155473</v>
      </c>
      <c r="U8" s="98">
        <v>43909.148813990942</v>
      </c>
      <c r="V8" s="98">
        <v>107090.72012860591</v>
      </c>
      <c r="W8" s="98">
        <v>66285.066144342782</v>
      </c>
      <c r="X8" s="98"/>
      <c r="Z8" s="98">
        <v>44178.990549846123</v>
      </c>
      <c r="AA8" s="98">
        <v>67475.96851394749</v>
      </c>
      <c r="AB8" s="98">
        <v>30512.242362774399</v>
      </c>
      <c r="AC8" s="98">
        <v>66699.467402338894</v>
      </c>
      <c r="AD8" s="98">
        <v>60818.559887694733</v>
      </c>
      <c r="AE8" s="98">
        <v>5728.7712833985579</v>
      </c>
      <c r="AG8" s="98">
        <v>64338.558963914817</v>
      </c>
      <c r="AH8" s="98">
        <v>95118.596880978366</v>
      </c>
      <c r="AI8" s="98">
        <v>37429.365172625723</v>
      </c>
      <c r="AJ8" s="98">
        <v>58719.812986076518</v>
      </c>
      <c r="AK8" s="98">
        <v>16691.211097957876</v>
      </c>
      <c r="AL8" s="98"/>
      <c r="AN8" s="98">
        <v>52192.503256755968</v>
      </c>
      <c r="AO8" s="98">
        <v>118943.02323309486</v>
      </c>
      <c r="AP8" s="98">
        <v>45562.909998129471</v>
      </c>
      <c r="AQ8" s="98">
        <v>47376.391894007211</v>
      </c>
      <c r="AR8" s="98">
        <v>9691.3769241757964</v>
      </c>
      <c r="AS8" s="98"/>
      <c r="AU8" s="98">
        <v>47914.046373930723</v>
      </c>
      <c r="AV8" s="98">
        <v>87093.983558245309</v>
      </c>
      <c r="AW8" s="98">
        <v>41502.670201958681</v>
      </c>
      <c r="AX8" s="98">
        <v>69524.715111578771</v>
      </c>
      <c r="AY8" s="98">
        <v>23954.333096856473</v>
      </c>
      <c r="AZ8" s="98">
        <v>5424.2516574301471</v>
      </c>
      <c r="BB8" s="98">
        <v>51274.357805161984</v>
      </c>
      <c r="BC8" s="98">
        <v>94989.871570467454</v>
      </c>
      <c r="BD8" s="98">
        <v>54365.653513339501</v>
      </c>
      <c r="BE8" s="98">
        <v>58706.255022171405</v>
      </c>
      <c r="BF8" s="98">
        <v>11645.88367688944</v>
      </c>
      <c r="BG8" s="98"/>
    </row>
    <row r="9" spans="2:59" x14ac:dyDescent="0.25">
      <c r="B9" s="162"/>
      <c r="C9" s="5" t="s">
        <v>3</v>
      </c>
      <c r="D9" s="96">
        <v>284589.00000000006</v>
      </c>
      <c r="E9" s="98">
        <v>46242.213928649442</v>
      </c>
      <c r="F9" s="98">
        <v>49340.866460017096</v>
      </c>
      <c r="G9" s="98">
        <v>26669.36336246047</v>
      </c>
      <c r="H9" s="98">
        <v>49745.713320911644</v>
      </c>
      <c r="I9" s="98">
        <v>100060.63088710514</v>
      </c>
      <c r="J9" s="98">
        <v>12530.212040856261</v>
      </c>
      <c r="L9" s="98">
        <v>32594.798386144023</v>
      </c>
      <c r="M9" s="98">
        <v>40689.620389285003</v>
      </c>
      <c r="N9" s="98">
        <v>31305.666402087034</v>
      </c>
      <c r="O9" s="98">
        <v>80621.942764331092</v>
      </c>
      <c r="P9" s="98">
        <v>87822.766107727817</v>
      </c>
      <c r="Q9" s="98">
        <v>11554.205950425116</v>
      </c>
      <c r="S9" s="98">
        <v>24941.100841776715</v>
      </c>
      <c r="T9" s="98">
        <v>55138.671901904905</v>
      </c>
      <c r="U9" s="98">
        <v>33286.56518473816</v>
      </c>
      <c r="V9" s="98">
        <v>98383.517145415914</v>
      </c>
      <c r="W9" s="98">
        <v>67361.102115032263</v>
      </c>
      <c r="X9" s="98">
        <v>5478.0428111320616</v>
      </c>
      <c r="Z9" s="98">
        <v>60274.302882053475</v>
      </c>
      <c r="AA9" s="98">
        <v>81727.868299017748</v>
      </c>
      <c r="AB9" s="98">
        <v>24978.467881810939</v>
      </c>
      <c r="AC9" s="98">
        <v>48603.903749392441</v>
      </c>
      <c r="AD9" s="98">
        <v>60869.684405190113</v>
      </c>
      <c r="AE9" s="98">
        <v>8134.7727825353377</v>
      </c>
      <c r="AG9" s="98">
        <v>78958.994598661084</v>
      </c>
      <c r="AH9" s="98">
        <v>112006.71737649516</v>
      </c>
      <c r="AI9" s="98">
        <v>25414.610314074351</v>
      </c>
      <c r="AJ9" s="98">
        <v>48324.197570971075</v>
      </c>
      <c r="AK9" s="98">
        <v>19418.123414652135</v>
      </c>
      <c r="AL9" s="98"/>
      <c r="AN9" s="98">
        <v>79647.948091156621</v>
      </c>
      <c r="AO9" s="98">
        <v>130622.09898697115</v>
      </c>
      <c r="AP9" s="98">
        <v>25315.974943832443</v>
      </c>
      <c r="AQ9" s="98">
        <v>33793.40264362016</v>
      </c>
      <c r="AR9" s="98">
        <v>13555.489620133871</v>
      </c>
      <c r="AS9" s="98"/>
      <c r="AU9" s="98">
        <v>64521.89680745123</v>
      </c>
      <c r="AV9" s="98">
        <v>103815.04124937263</v>
      </c>
      <c r="AW9" s="98">
        <v>19933.837793970011</v>
      </c>
      <c r="AX9" s="98">
        <v>66427.189919711644</v>
      </c>
      <c r="AY9" s="98">
        <v>27331.215729404419</v>
      </c>
      <c r="AZ9" s="98"/>
      <c r="BB9" s="98">
        <v>70322.733596019971</v>
      </c>
      <c r="BC9" s="98">
        <v>98998.578445008941</v>
      </c>
      <c r="BD9" s="98">
        <v>33965.17594370131</v>
      </c>
      <c r="BE9" s="98">
        <v>67225.424440571107</v>
      </c>
      <c r="BF9" s="98">
        <v>10398.059817806421</v>
      </c>
      <c r="BG9" s="98"/>
    </row>
    <row r="10" spans="2:59" x14ac:dyDescent="0.25">
      <c r="B10" s="160" t="s">
        <v>22</v>
      </c>
      <c r="C10" s="5" t="s">
        <v>4</v>
      </c>
      <c r="D10" s="96">
        <v>103163.99999999999</v>
      </c>
      <c r="E10" s="98">
        <v>18292.815133954173</v>
      </c>
      <c r="F10" s="98">
        <v>17875.412323855777</v>
      </c>
      <c r="G10" s="98">
        <v>11924.355394415832</v>
      </c>
      <c r="H10" s="98">
        <v>14940.086081212694</v>
      </c>
      <c r="I10" s="98">
        <v>38138.436481308061</v>
      </c>
      <c r="J10" s="99"/>
      <c r="L10" s="98">
        <v>18193.102788230113</v>
      </c>
      <c r="M10" s="98">
        <v>20295.575319457053</v>
      </c>
      <c r="N10" s="98">
        <v>11922.848533987624</v>
      </c>
      <c r="O10" s="98">
        <v>23028.971677057918</v>
      </c>
      <c r="P10" s="98">
        <v>28252.579190227858</v>
      </c>
      <c r="Q10" s="98"/>
      <c r="S10" s="98">
        <v>15242.079282613864</v>
      </c>
      <c r="T10" s="98">
        <v>19686.340673026112</v>
      </c>
      <c r="U10" s="98">
        <v>12112.985629603372</v>
      </c>
      <c r="V10" s="98">
        <v>22874.767207313031</v>
      </c>
      <c r="W10" s="98">
        <v>29557.27742882249</v>
      </c>
      <c r="X10" s="98"/>
      <c r="Z10" s="98">
        <v>15522.693053062263</v>
      </c>
      <c r="AA10" s="98">
        <v>18473.858306273105</v>
      </c>
      <c r="AB10" s="98">
        <v>12847.769319737821</v>
      </c>
      <c r="AC10" s="98">
        <v>19625.608661673556</v>
      </c>
      <c r="AD10" s="98">
        <v>32525.262453928102</v>
      </c>
      <c r="AE10" s="98"/>
      <c r="AG10" s="98">
        <v>26492.273693763535</v>
      </c>
      <c r="AH10" s="98">
        <v>38620.011820479747</v>
      </c>
      <c r="AI10" s="98">
        <v>9741.1821288873489</v>
      </c>
      <c r="AJ10" s="98">
        <v>14463.406443724945</v>
      </c>
      <c r="AK10" s="98">
        <v>12682.583977660539</v>
      </c>
      <c r="AL10" s="98"/>
      <c r="AN10" s="98">
        <v>44546.405360373341</v>
      </c>
      <c r="AO10" s="98">
        <v>36009.404796421164</v>
      </c>
      <c r="AP10" s="98">
        <v>10517.547282461373</v>
      </c>
      <c r="AQ10" s="98">
        <v>7002.8425056021351</v>
      </c>
      <c r="AR10" s="98"/>
      <c r="AS10" s="98"/>
      <c r="AU10" s="98">
        <v>38074.873313819837</v>
      </c>
      <c r="AV10" s="98">
        <v>30000.312511650278</v>
      </c>
      <c r="AW10" s="98">
        <v>10650.858798101539</v>
      </c>
      <c r="AX10" s="98">
        <v>14586.31490095399</v>
      </c>
      <c r="AY10" s="98">
        <v>8877.2735399904741</v>
      </c>
      <c r="AZ10" s="98"/>
      <c r="BB10" s="98">
        <v>31778.771891154378</v>
      </c>
      <c r="BC10" s="98">
        <v>34944.767574856087</v>
      </c>
      <c r="BD10" s="98">
        <v>15023.110706945385</v>
      </c>
      <c r="BE10" s="98">
        <v>10897.581714695803</v>
      </c>
      <c r="BF10" s="98">
        <v>9175.9765736898535</v>
      </c>
      <c r="BG10" s="98"/>
    </row>
    <row r="11" spans="2:59" x14ac:dyDescent="0.25">
      <c r="B11" s="161"/>
      <c r="C11" s="5" t="s">
        <v>5</v>
      </c>
      <c r="D11" s="96">
        <v>135769.99999999997</v>
      </c>
      <c r="E11" s="98">
        <v>27638.073405523475</v>
      </c>
      <c r="F11" s="98">
        <v>34187.143321275755</v>
      </c>
      <c r="G11" s="98">
        <v>25263.415294218925</v>
      </c>
      <c r="H11" s="98">
        <v>23411.350725084623</v>
      </c>
      <c r="I11" s="98">
        <v>25131.350587230532</v>
      </c>
      <c r="J11" s="99"/>
      <c r="L11" s="98">
        <v>18032.07761668992</v>
      </c>
      <c r="M11" s="98">
        <v>24920.680724994032</v>
      </c>
      <c r="N11" s="98">
        <v>29200.458252681387</v>
      </c>
      <c r="O11" s="98">
        <v>32447.614144528994</v>
      </c>
      <c r="P11" s="98">
        <v>29618.656298142676</v>
      </c>
      <c r="Q11" s="98"/>
      <c r="S11" s="98">
        <v>13002.304669846388</v>
      </c>
      <c r="T11" s="98">
        <v>28722.941215315284</v>
      </c>
      <c r="U11" s="98">
        <v>26703.143476021018</v>
      </c>
      <c r="V11" s="98">
        <v>36575.610045636757</v>
      </c>
      <c r="W11" s="98">
        <v>30357.500593180543</v>
      </c>
      <c r="X11" s="98"/>
      <c r="Z11" s="98">
        <v>28697.077070725216</v>
      </c>
      <c r="AA11" s="98">
        <v>44127.684848458535</v>
      </c>
      <c r="AB11" s="98">
        <v>15002.280957881032</v>
      </c>
      <c r="AC11" s="98">
        <v>18809.463798586938</v>
      </c>
      <c r="AD11" s="98">
        <v>27255.280361385307</v>
      </c>
      <c r="AE11" s="98"/>
      <c r="AG11" s="98">
        <v>24286.829161493933</v>
      </c>
      <c r="AH11" s="98">
        <v>59315.374700126398</v>
      </c>
      <c r="AI11" s="98">
        <v>19371.887866566889</v>
      </c>
      <c r="AJ11" s="98">
        <v>24428.685304802486</v>
      </c>
      <c r="AK11" s="98">
        <v>7134.9266707139786</v>
      </c>
      <c r="AL11" s="98"/>
      <c r="AN11" s="98">
        <v>30418.984486453206</v>
      </c>
      <c r="AO11" s="98">
        <v>77035.292003472219</v>
      </c>
      <c r="AP11" s="98">
        <v>14251.452709155257</v>
      </c>
      <c r="AQ11" s="98">
        <v>10279.496137619666</v>
      </c>
      <c r="AR11" s="98"/>
      <c r="AS11" s="98"/>
      <c r="AU11" s="98">
        <v>27438.556263298444</v>
      </c>
      <c r="AV11" s="98">
        <v>54922.791445898947</v>
      </c>
      <c r="AW11" s="98">
        <v>15507.844624989895</v>
      </c>
      <c r="AX11" s="98">
        <v>28420.563096507747</v>
      </c>
      <c r="AY11" s="98">
        <v>7280.0025510835112</v>
      </c>
      <c r="AZ11" s="98"/>
      <c r="BB11" s="98">
        <v>18864.861501238509</v>
      </c>
      <c r="BC11" s="98">
        <v>54921.339508991201</v>
      </c>
      <c r="BD11" s="98">
        <v>30907.991579976948</v>
      </c>
      <c r="BE11" s="98">
        <v>24256.693824663009</v>
      </c>
      <c r="BF11" s="98">
        <v>4167.6321036488216</v>
      </c>
      <c r="BG11" s="98"/>
    </row>
    <row r="12" spans="2:59" x14ac:dyDescent="0.25">
      <c r="B12" s="161"/>
      <c r="C12" s="5" t="s">
        <v>6</v>
      </c>
      <c r="D12" s="96">
        <v>150267.00000000006</v>
      </c>
      <c r="E12" s="98">
        <v>19896.690143111759</v>
      </c>
      <c r="F12" s="98">
        <v>38658.457786293242</v>
      </c>
      <c r="G12" s="98">
        <v>24626.407535686609</v>
      </c>
      <c r="H12" s="98">
        <v>34794.937581130209</v>
      </c>
      <c r="I12" s="98">
        <v>31989.664848515087</v>
      </c>
      <c r="J12" s="99"/>
      <c r="L12" s="98">
        <v>8858.7650759305179</v>
      </c>
      <c r="M12" s="98">
        <v>17814.680996403611</v>
      </c>
      <c r="N12" s="98">
        <v>20503.682178207029</v>
      </c>
      <c r="O12" s="98">
        <v>60697.552829924105</v>
      </c>
      <c r="P12" s="98">
        <v>39480.881865347779</v>
      </c>
      <c r="Q12" s="98"/>
      <c r="S12" s="98">
        <v>9119.024747430456</v>
      </c>
      <c r="T12" s="98">
        <v>29613.365880857109</v>
      </c>
      <c r="U12" s="98">
        <v>27800.172736420554</v>
      </c>
      <c r="V12" s="98">
        <v>53547.566694946319</v>
      </c>
      <c r="W12" s="98">
        <v>30078.908401884099</v>
      </c>
      <c r="X12" s="98"/>
      <c r="Z12" s="98">
        <v>27141.327641142747</v>
      </c>
      <c r="AA12" s="98">
        <v>48691.45066628194</v>
      </c>
      <c r="AB12" s="98">
        <v>17377.213107874621</v>
      </c>
      <c r="AC12" s="98">
        <v>28623.427822438734</v>
      </c>
      <c r="AD12" s="98">
        <v>27819.288656998888</v>
      </c>
      <c r="AE12" s="98"/>
      <c r="AG12" s="98">
        <v>36403.623512043698</v>
      </c>
      <c r="AH12" s="98">
        <v>52865.361922444783</v>
      </c>
      <c r="AI12" s="98">
        <v>20246.894512382984</v>
      </c>
      <c r="AJ12" s="98">
        <v>34283.757918545263</v>
      </c>
      <c r="AK12" s="98">
        <v>6153.9121345833801</v>
      </c>
      <c r="AL12" s="98"/>
      <c r="AN12" s="98">
        <v>30804.248140928037</v>
      </c>
      <c r="AO12" s="98">
        <v>74165.314114862995</v>
      </c>
      <c r="AP12" s="98">
        <v>19665.809895434737</v>
      </c>
      <c r="AQ12" s="98">
        <v>22631.925804546521</v>
      </c>
      <c r="AR12" s="98">
        <v>2622.8202260458843</v>
      </c>
      <c r="AS12" s="98"/>
      <c r="AU12" s="98">
        <v>22178.338697195435</v>
      </c>
      <c r="AV12" s="98">
        <v>54030.786194186694</v>
      </c>
      <c r="AW12" s="98">
        <v>23056.63442337203</v>
      </c>
      <c r="AX12" s="98">
        <v>40405.311124645195</v>
      </c>
      <c r="AY12" s="98">
        <v>10107.997742418915</v>
      </c>
      <c r="AZ12" s="98"/>
      <c r="BB12" s="98">
        <v>24544.532755159176</v>
      </c>
      <c r="BC12" s="98">
        <v>55121.00981848919</v>
      </c>
      <c r="BD12" s="98">
        <v>25258.656645394072</v>
      </c>
      <c r="BE12" s="98">
        <v>41201.874097034757</v>
      </c>
      <c r="BF12" s="98">
        <v>4023.9266839229304</v>
      </c>
      <c r="BG12" s="98"/>
    </row>
    <row r="13" spans="2:59" x14ac:dyDescent="0.25">
      <c r="B13" s="162"/>
      <c r="C13" s="5" t="s">
        <v>7</v>
      </c>
      <c r="D13" s="96">
        <v>170802.00000000003</v>
      </c>
      <c r="E13" s="98">
        <v>4609.7656094960003</v>
      </c>
      <c r="F13" s="98">
        <v>9704.4505016203093</v>
      </c>
      <c r="G13" s="98">
        <v>5899.7420698529277</v>
      </c>
      <c r="H13" s="98">
        <v>42314.937360255957</v>
      </c>
      <c r="I13" s="98">
        <v>89611.773190717198</v>
      </c>
      <c r="J13" s="98">
        <v>18661.331268057631</v>
      </c>
      <c r="L13" s="98">
        <v>4394.2578330668175</v>
      </c>
      <c r="M13" s="98">
        <v>6754.2955893368271</v>
      </c>
      <c r="N13" s="98">
        <v>7569.3814165045633</v>
      </c>
      <c r="O13" s="98">
        <v>73624.19981508101</v>
      </c>
      <c r="P13" s="98">
        <v>64765.112988157205</v>
      </c>
      <c r="Q13" s="98">
        <v>13694.752357853666</v>
      </c>
      <c r="S13" s="98"/>
      <c r="T13" s="98">
        <v>18547.304608861876</v>
      </c>
      <c r="U13" s="98">
        <v>10579.412156684128</v>
      </c>
      <c r="V13" s="98">
        <v>92476.29332612596</v>
      </c>
      <c r="W13" s="98">
        <v>43652.481835487823</v>
      </c>
      <c r="X13" s="98"/>
      <c r="Z13" s="98">
        <v>33092.195666969346</v>
      </c>
      <c r="AA13" s="98">
        <v>37910.84299195162</v>
      </c>
      <c r="AB13" s="98">
        <v>10263.446859091853</v>
      </c>
      <c r="AC13" s="98">
        <v>48244.870869032071</v>
      </c>
      <c r="AD13" s="98">
        <v>34088.412820572485</v>
      </c>
      <c r="AE13" s="98">
        <v>7202.2307923826338</v>
      </c>
      <c r="AG13" s="98">
        <v>56114.827195274673</v>
      </c>
      <c r="AH13" s="98">
        <v>56324.565814422756</v>
      </c>
      <c r="AI13" s="98">
        <v>13484.01097886282</v>
      </c>
      <c r="AJ13" s="98">
        <v>33868.160889974817</v>
      </c>
      <c r="AK13" s="98">
        <v>10137.911729652113</v>
      </c>
      <c r="AL13" s="98"/>
      <c r="AN13" s="98">
        <v>26070.813360157965</v>
      </c>
      <c r="AO13" s="98">
        <v>62355.111305309874</v>
      </c>
      <c r="AP13" s="98">
        <v>26444.075054910485</v>
      </c>
      <c r="AQ13" s="98">
        <v>41255.530089859036</v>
      </c>
      <c r="AR13" s="98">
        <v>12836.769090861557</v>
      </c>
      <c r="AS13" s="98"/>
      <c r="AU13" s="98">
        <v>24744.174907068184</v>
      </c>
      <c r="AV13" s="98">
        <v>51955.134655882161</v>
      </c>
      <c r="AW13" s="98">
        <v>12221.170149465177</v>
      </c>
      <c r="AX13" s="98">
        <v>52539.715909183404</v>
      </c>
      <c r="AY13" s="98">
        <v>25020.274992767991</v>
      </c>
      <c r="AZ13" s="98">
        <v>4321.5293856331227</v>
      </c>
      <c r="BB13" s="98">
        <v>46408.925253629845</v>
      </c>
      <c r="BC13" s="98">
        <v>49001.33311314007</v>
      </c>
      <c r="BD13" s="98">
        <v>17141.070524724342</v>
      </c>
      <c r="BE13" s="98">
        <v>49575.529826348902</v>
      </c>
      <c r="BF13" s="98">
        <v>4676.4081334342518</v>
      </c>
      <c r="BG13" s="98"/>
    </row>
    <row r="14" spans="2:59" x14ac:dyDescent="0.25">
      <c r="B14" s="160" t="s">
        <v>23</v>
      </c>
      <c r="C14" s="67" t="s">
        <v>8</v>
      </c>
      <c r="D14" s="96">
        <v>251206.56900000933</v>
      </c>
      <c r="E14" s="98">
        <v>15613.689673410807</v>
      </c>
      <c r="F14" s="98">
        <v>35473.391271631132</v>
      </c>
      <c r="G14" s="98">
        <v>24169.99384211381</v>
      </c>
      <c r="H14" s="98">
        <v>61050.101371058365</v>
      </c>
      <c r="I14" s="98">
        <v>103580.57294832791</v>
      </c>
      <c r="J14" s="98">
        <v>11318.819893467307</v>
      </c>
      <c r="L14" s="98">
        <v>14900.530442500014</v>
      </c>
      <c r="M14" s="98">
        <v>16349.429928244735</v>
      </c>
      <c r="N14" s="98">
        <v>24125.611501483709</v>
      </c>
      <c r="O14" s="98">
        <v>102990.168599885</v>
      </c>
      <c r="P14" s="98">
        <v>80859.259241732449</v>
      </c>
      <c r="Q14" s="98">
        <v>11981.569286163451</v>
      </c>
      <c r="S14" s="98">
        <v>15193.846389712618</v>
      </c>
      <c r="T14" s="98">
        <v>42307.979607350149</v>
      </c>
      <c r="U14" s="98">
        <v>28130.419079714025</v>
      </c>
      <c r="V14" s="98">
        <v>104865.2207686068</v>
      </c>
      <c r="W14" s="98">
        <v>59421.346457896681</v>
      </c>
      <c r="X14" s="98"/>
      <c r="Z14" s="98">
        <v>42584.332885784759</v>
      </c>
      <c r="AA14" s="98">
        <v>63520.70652734772</v>
      </c>
      <c r="AB14" s="98">
        <v>22685.450155530834</v>
      </c>
      <c r="AC14" s="98">
        <v>64668.393915346853</v>
      </c>
      <c r="AD14" s="98">
        <v>52866.098906417952</v>
      </c>
      <c r="AE14" s="98">
        <v>4881.586609581308</v>
      </c>
      <c r="AG14" s="98">
        <v>77789.949823999603</v>
      </c>
      <c r="AH14" s="98">
        <v>89096.2506394128</v>
      </c>
      <c r="AI14" s="98">
        <v>22568.818139830473</v>
      </c>
      <c r="AJ14" s="98">
        <v>45870.13801927802</v>
      </c>
      <c r="AK14" s="98">
        <v>14636.805652342244</v>
      </c>
      <c r="AL14" s="98"/>
      <c r="AN14" s="98">
        <v>46743.906026963385</v>
      </c>
      <c r="AO14" s="98">
        <v>97017.425847426115</v>
      </c>
      <c r="AP14" s="98">
        <v>34073.864477116374</v>
      </c>
      <c r="AQ14" s="98">
        <v>56294.52527803056</v>
      </c>
      <c r="AR14" s="98">
        <v>15099.006100631701</v>
      </c>
      <c r="AS14" s="98"/>
      <c r="AU14" s="98">
        <v>49922.616970440045</v>
      </c>
      <c r="AV14" s="98">
        <v>64052.45087838934</v>
      </c>
      <c r="AW14" s="98">
        <v>25566.989879891938</v>
      </c>
      <c r="AX14" s="98">
        <v>75742.8696363708</v>
      </c>
      <c r="AY14" s="98">
        <v>30109.235795750159</v>
      </c>
      <c r="AZ14" s="98">
        <v>5812.4058391671397</v>
      </c>
      <c r="BB14" s="98">
        <v>73591.706037133205</v>
      </c>
      <c r="BC14" s="98">
        <v>69445.840293901405</v>
      </c>
      <c r="BD14" s="98">
        <v>24108.033462148531</v>
      </c>
      <c r="BE14" s="98">
        <v>70985.092175931873</v>
      </c>
      <c r="BF14" s="98">
        <v>8935.6733745313068</v>
      </c>
      <c r="BG14" s="98">
        <v>4140.2236563631295</v>
      </c>
    </row>
    <row r="15" spans="2:59" ht="15.75" customHeight="1" x14ac:dyDescent="0.25">
      <c r="B15" s="161"/>
      <c r="C15" s="5" t="s">
        <v>9</v>
      </c>
      <c r="D15" s="96">
        <v>165380.00362933721</v>
      </c>
      <c r="E15" s="98">
        <v>26977.356400871729</v>
      </c>
      <c r="F15" s="98">
        <v>29072.326673809144</v>
      </c>
      <c r="G15" s="98">
        <v>26324.624960835219</v>
      </c>
      <c r="H15" s="98">
        <v>31700.97697567357</v>
      </c>
      <c r="I15" s="98">
        <v>43638.220553040584</v>
      </c>
      <c r="J15" s="98">
        <v>7666.4980651069363</v>
      </c>
      <c r="L15" s="98">
        <v>19390.49828557581</v>
      </c>
      <c r="M15" s="98">
        <v>24058.004025689588</v>
      </c>
      <c r="N15" s="98">
        <v>27410.611384689179</v>
      </c>
      <c r="O15" s="98">
        <v>50141.142343285079</v>
      </c>
      <c r="P15" s="98">
        <v>40422.808889341941</v>
      </c>
      <c r="Q15" s="98"/>
      <c r="S15" s="98">
        <v>16413.334845668207</v>
      </c>
      <c r="T15" s="98">
        <v>29307.53360554879</v>
      </c>
      <c r="U15" s="98">
        <v>26939.877074852579</v>
      </c>
      <c r="V15" s="98">
        <v>53402.618045412455</v>
      </c>
      <c r="W15" s="98">
        <v>36135.679466490161</v>
      </c>
      <c r="X15" s="98"/>
      <c r="Z15" s="98">
        <v>37736.439333230541</v>
      </c>
      <c r="AA15" s="98">
        <v>35356.596771523466</v>
      </c>
      <c r="AB15" s="98">
        <v>21177.398014008115</v>
      </c>
      <c r="AC15" s="98">
        <v>26935.889497544667</v>
      </c>
      <c r="AD15" s="98">
        <v>39755.546196133611</v>
      </c>
      <c r="AE15" s="98"/>
      <c r="AG15" s="98">
        <v>45719.723318554243</v>
      </c>
      <c r="AH15" s="98">
        <v>51617.00398202816</v>
      </c>
      <c r="AI15" s="98">
        <v>21623.557297263567</v>
      </c>
      <c r="AJ15" s="98">
        <v>30825.066199723304</v>
      </c>
      <c r="AK15" s="98">
        <v>13256.447933321107</v>
      </c>
      <c r="AL15" s="98"/>
      <c r="AN15" s="98">
        <v>49664.027727608998</v>
      </c>
      <c r="AO15" s="98">
        <v>67996.263571167015</v>
      </c>
      <c r="AP15" s="98">
        <v>23959.205550437622</v>
      </c>
      <c r="AQ15" s="98">
        <v>15957.324007281397</v>
      </c>
      <c r="AR15" s="98">
        <v>6479.1436345611546</v>
      </c>
      <c r="AS15" s="98"/>
      <c r="AU15" s="98">
        <v>32165.345834002645</v>
      </c>
      <c r="AV15" s="98">
        <v>54953.873946133797</v>
      </c>
      <c r="AW15" s="98">
        <v>23209.303621142823</v>
      </c>
      <c r="AX15" s="98">
        <v>37494.73938377724</v>
      </c>
      <c r="AY15" s="98">
        <v>15634.056117764343</v>
      </c>
      <c r="AZ15" s="98"/>
      <c r="BB15" s="98">
        <v>31613.45641992168</v>
      </c>
      <c r="BC15" s="98">
        <v>56470.473017366981</v>
      </c>
      <c r="BD15" s="98">
        <v>32898.509850129602</v>
      </c>
      <c r="BE15" s="98">
        <v>28912.539173947112</v>
      </c>
      <c r="BF15" s="98">
        <v>11655.060837290568</v>
      </c>
      <c r="BG15" s="98"/>
    </row>
    <row r="16" spans="2:59" x14ac:dyDescent="0.25">
      <c r="B16" s="161"/>
      <c r="C16" s="5" t="s">
        <v>10</v>
      </c>
      <c r="D16" s="96">
        <v>140856.64192399735</v>
      </c>
      <c r="E16" s="98">
        <v>27726.579467802861</v>
      </c>
      <c r="F16" s="98">
        <v>34111.879320938126</v>
      </c>
      <c r="G16" s="98">
        <v>17219.301491225262</v>
      </c>
      <c r="H16" s="98">
        <v>22710.233400951551</v>
      </c>
      <c r="I16" s="98">
        <v>36980.231576412873</v>
      </c>
      <c r="J16" s="99"/>
      <c r="L16" s="98">
        <v>15067.455835841547</v>
      </c>
      <c r="M16" s="98">
        <v>29377.7986762572</v>
      </c>
      <c r="N16" s="98">
        <v>17660.147495207715</v>
      </c>
      <c r="O16" s="98">
        <v>34899.160856755225</v>
      </c>
      <c r="P16" s="98">
        <v>40162.962180811635</v>
      </c>
      <c r="Q16" s="98"/>
      <c r="S16" s="98">
        <v>8190.3467232015018</v>
      </c>
      <c r="T16" s="98">
        <v>24834.720415161431</v>
      </c>
      <c r="U16" s="98">
        <v>22125.417844162475</v>
      </c>
      <c r="V16" s="98">
        <v>47023.879941484221</v>
      </c>
      <c r="W16" s="98">
        <v>37599.460823517162</v>
      </c>
      <c r="X16" s="98"/>
      <c r="Z16" s="98">
        <v>24132.521212884283</v>
      </c>
      <c r="AA16" s="98">
        <v>50326.533514094022</v>
      </c>
      <c r="AB16" s="98">
        <v>11627.862075046385</v>
      </c>
      <c r="AC16" s="98">
        <v>21628.983803654624</v>
      </c>
      <c r="AD16" s="98">
        <v>28576.917678862264</v>
      </c>
      <c r="AE16" s="98"/>
      <c r="AG16" s="98">
        <v>19539.111189252759</v>
      </c>
      <c r="AH16" s="98">
        <v>64283.561938664287</v>
      </c>
      <c r="AI16" s="98">
        <v>18469.081531087493</v>
      </c>
      <c r="AJ16" s="98">
        <v>30348.80633804619</v>
      </c>
      <c r="AK16" s="98">
        <v>8216.0809269466608</v>
      </c>
      <c r="AL16" s="101">
        <v>0</v>
      </c>
      <c r="AN16" s="98">
        <v>35064.029612570987</v>
      </c>
      <c r="AO16" s="98">
        <v>82542.65385410469</v>
      </c>
      <c r="AP16" s="98">
        <v>12845.81491440786</v>
      </c>
      <c r="AQ16" s="98">
        <v>8735.4267337969122</v>
      </c>
      <c r="AR16" s="98"/>
      <c r="AS16" s="98"/>
      <c r="AU16" s="98">
        <v>29979.492396170019</v>
      </c>
      <c r="AV16" s="98">
        <v>69711.402517207986</v>
      </c>
      <c r="AW16" s="98">
        <v>12660.214494893904</v>
      </c>
      <c r="AX16" s="98">
        <v>22714.296011142298</v>
      </c>
      <c r="AY16" s="98">
        <v>5542.2569127463867</v>
      </c>
      <c r="AZ16" s="98"/>
      <c r="BB16" s="98">
        <v>16143.159713357803</v>
      </c>
      <c r="BC16" s="98">
        <v>65943.639006839803</v>
      </c>
      <c r="BD16" s="98">
        <v>31141.767626244098</v>
      </c>
      <c r="BE16" s="98">
        <v>26034.0481128635</v>
      </c>
      <c r="BF16" s="98"/>
      <c r="BG16" s="98"/>
    </row>
    <row r="17" spans="2:59" x14ac:dyDescent="0.25">
      <c r="B17" s="73"/>
      <c r="C17" s="5" t="s">
        <v>122</v>
      </c>
      <c r="D17" s="100"/>
      <c r="E17" s="99"/>
      <c r="F17" s="99"/>
      <c r="G17" s="101">
        <v>0</v>
      </c>
      <c r="H17" s="101">
        <v>0</v>
      </c>
      <c r="I17" s="99"/>
      <c r="J17" s="101">
        <v>0</v>
      </c>
      <c r="L17" s="98"/>
      <c r="M17" s="101">
        <v>0</v>
      </c>
      <c r="N17" s="101">
        <v>0</v>
      </c>
      <c r="O17" s="101"/>
      <c r="P17" s="101"/>
      <c r="Q17" s="101">
        <v>0</v>
      </c>
      <c r="S17" s="98">
        <v>0</v>
      </c>
      <c r="T17" s="99"/>
      <c r="U17" s="101">
        <v>0</v>
      </c>
      <c r="V17" s="101"/>
      <c r="W17" s="101"/>
      <c r="X17" s="99"/>
      <c r="Z17" s="98">
        <v>0</v>
      </c>
      <c r="AA17" s="101">
        <v>0</v>
      </c>
      <c r="AB17" s="101">
        <v>0</v>
      </c>
      <c r="AC17" s="101"/>
      <c r="AD17" s="101"/>
      <c r="AE17" s="101">
        <v>0</v>
      </c>
      <c r="AG17" s="98"/>
      <c r="AH17" s="99"/>
      <c r="AI17" s="99"/>
      <c r="AJ17" s="101">
        <v>0</v>
      </c>
      <c r="AK17" s="101">
        <v>0</v>
      </c>
      <c r="AL17" s="101">
        <v>0</v>
      </c>
      <c r="AN17" s="98"/>
      <c r="AO17" s="99"/>
      <c r="AP17" s="101">
        <v>0</v>
      </c>
      <c r="AQ17" s="101"/>
      <c r="AR17" s="101">
        <v>0</v>
      </c>
      <c r="AS17" s="99"/>
      <c r="AU17" s="98"/>
      <c r="AV17" s="99"/>
      <c r="AW17" s="101">
        <v>0</v>
      </c>
      <c r="AX17" s="101">
        <v>0</v>
      </c>
      <c r="AY17" s="101">
        <v>0</v>
      </c>
      <c r="AZ17" s="99"/>
      <c r="BB17" s="98"/>
      <c r="BC17" s="99"/>
      <c r="BD17" s="99"/>
      <c r="BE17" s="101">
        <v>0</v>
      </c>
      <c r="BF17" s="101">
        <v>0</v>
      </c>
      <c r="BG17" s="101">
        <v>0</v>
      </c>
    </row>
    <row r="18" spans="2:59" x14ac:dyDescent="0.25">
      <c r="B18" s="160" t="s">
        <v>38</v>
      </c>
      <c r="C18" s="5" t="s">
        <v>37</v>
      </c>
      <c r="D18" s="96">
        <v>525130.94365242659</v>
      </c>
      <c r="E18" s="98">
        <v>69522.53399682515</v>
      </c>
      <c r="F18" s="98">
        <v>86344.44977557208</v>
      </c>
      <c r="G18" s="98">
        <v>64460.899817893071</v>
      </c>
      <c r="H18" s="98">
        <v>106254.58929467642</v>
      </c>
      <c r="I18" s="98">
        <v>177679.18614221897</v>
      </c>
      <c r="J18" s="98">
        <v>20869.284625240914</v>
      </c>
      <c r="L18" s="98">
        <v>48719.539543863932</v>
      </c>
      <c r="M18" s="98">
        <v>66676.138414832647</v>
      </c>
      <c r="N18" s="98">
        <v>65287.797213982478</v>
      </c>
      <c r="O18" s="98">
        <v>172455.92697193084</v>
      </c>
      <c r="P18" s="98">
        <v>153801.80125715793</v>
      </c>
      <c r="Q18" s="98">
        <v>18189.740250658499</v>
      </c>
      <c r="S18" s="98">
        <v>38010.495009734674</v>
      </c>
      <c r="T18" s="98">
        <v>88152.359887513448</v>
      </c>
      <c r="U18" s="98">
        <v>72098.587982975398</v>
      </c>
      <c r="V18" s="98">
        <v>193306.17920315036</v>
      </c>
      <c r="W18" s="98">
        <v>128011.78810448782</v>
      </c>
      <c r="X18" s="98">
        <v>5551.5334645646508</v>
      </c>
      <c r="Z18" s="98">
        <v>101947.5136313487</v>
      </c>
      <c r="AA18" s="98">
        <v>139316.68820102565</v>
      </c>
      <c r="AB18" s="98">
        <v>53001.925178235571</v>
      </c>
      <c r="AC18" s="98">
        <v>103746.8688333282</v>
      </c>
      <c r="AD18" s="98">
        <v>114486.70003885074</v>
      </c>
      <c r="AE18" s="98">
        <v>12631.247769637595</v>
      </c>
      <c r="AG18" s="98">
        <v>138641.60675624703</v>
      </c>
      <c r="AH18" s="98">
        <v>190577.51705117262</v>
      </c>
      <c r="AI18" s="98">
        <v>61413.709449813003</v>
      </c>
      <c r="AJ18" s="98">
        <v>97437.966272542893</v>
      </c>
      <c r="AK18" s="98">
        <v>34709.6287953543</v>
      </c>
      <c r="AL18" s="98"/>
      <c r="AN18" s="98">
        <v>126946.21073436106</v>
      </c>
      <c r="AO18" s="98">
        <v>229668.02098126808</v>
      </c>
      <c r="AP18" s="98">
        <v>67223.698547628999</v>
      </c>
      <c r="AQ18" s="98">
        <v>75318.28865895851</v>
      </c>
      <c r="AR18" s="98">
        <v>22672.844322087451</v>
      </c>
      <c r="AS18" s="98"/>
      <c r="AU18" s="98">
        <v>109389.90901922215</v>
      </c>
      <c r="AV18" s="98">
        <v>177206.26769613079</v>
      </c>
      <c r="AW18" s="98">
        <v>55499.253514792414</v>
      </c>
      <c r="AX18" s="98">
        <v>125766.83371675633</v>
      </c>
      <c r="AY18" s="98">
        <v>50157.259548004578</v>
      </c>
      <c r="AZ18" s="98">
        <v>7111.4201575202414</v>
      </c>
      <c r="BB18" s="98">
        <v>115804.13104551072</v>
      </c>
      <c r="BC18" s="98">
        <v>177550.46453040023</v>
      </c>
      <c r="BD18" s="98">
        <v>83046.1625948359</v>
      </c>
      <c r="BE18" s="98">
        <v>121200.90929308689</v>
      </c>
      <c r="BF18" s="98">
        <v>20791.38449784476</v>
      </c>
      <c r="BG18" s="98">
        <v>6737.8916907481007</v>
      </c>
    </row>
    <row r="19" spans="2:59" x14ac:dyDescent="0.25">
      <c r="B19" s="162"/>
      <c r="C19" s="5" t="s">
        <v>20</v>
      </c>
      <c r="D19" s="96">
        <v>34872.056347573031</v>
      </c>
      <c r="E19" s="99"/>
      <c r="F19" s="98">
        <v>14081.014157472981</v>
      </c>
      <c r="G19" s="99"/>
      <c r="H19" s="98">
        <v>9206.7224530069579</v>
      </c>
      <c r="I19" s="98">
        <v>7192.0389655515628</v>
      </c>
      <c r="J19" s="99"/>
      <c r="L19" s="98"/>
      <c r="M19" s="99"/>
      <c r="N19" s="98"/>
      <c r="O19" s="101">
        <v>17342.411494660704</v>
      </c>
      <c r="P19" s="98">
        <v>8315.4290847171451</v>
      </c>
      <c r="Q19" s="98"/>
      <c r="S19" s="98"/>
      <c r="T19" s="101">
        <v>8417.5924905469019</v>
      </c>
      <c r="U19" s="98">
        <v>5097.1260157537099</v>
      </c>
      <c r="V19" s="101">
        <v>12168.058070871131</v>
      </c>
      <c r="W19" s="98">
        <v>5634.3801548869669</v>
      </c>
      <c r="X19" s="98"/>
      <c r="Z19" s="98">
        <v>2505.7798005507566</v>
      </c>
      <c r="AA19" s="99">
        <v>9887.1486119392466</v>
      </c>
      <c r="AB19" s="98"/>
      <c r="AC19" s="99">
        <v>11556.502318403</v>
      </c>
      <c r="AD19" s="98">
        <v>7201.5442540339591</v>
      </c>
      <c r="AE19" s="98"/>
      <c r="AG19" s="98">
        <v>4655.9468063286176</v>
      </c>
      <c r="AH19" s="101">
        <v>16547.797206300733</v>
      </c>
      <c r="AI19" s="98"/>
      <c r="AJ19" s="101">
        <v>9606.04428450458</v>
      </c>
      <c r="AK19" s="98"/>
      <c r="AL19" s="98"/>
      <c r="AN19" s="98">
        <v>4894.2406135513711</v>
      </c>
      <c r="AO19" s="101">
        <v>19897.101238797663</v>
      </c>
      <c r="AP19" s="98">
        <v>3655.1863943329113</v>
      </c>
      <c r="AQ19" s="101">
        <v>5851.5058786688669</v>
      </c>
      <c r="AR19" s="98"/>
      <c r="AS19" s="98"/>
      <c r="AU19" s="98">
        <v>3046.0341621596267</v>
      </c>
      <c r="AV19" s="101">
        <v>13702.757111486986</v>
      </c>
      <c r="AW19" s="98">
        <v>5937.2544811362941</v>
      </c>
      <c r="AX19" s="101">
        <v>10185.071314533841</v>
      </c>
      <c r="AY19" s="98"/>
      <c r="AZ19" s="98"/>
      <c r="BB19" s="98">
        <v>5792.9603556711136</v>
      </c>
      <c r="BC19" s="101">
        <v>16437.98548507602</v>
      </c>
      <c r="BD19" s="98">
        <v>5284.6668622048501</v>
      </c>
      <c r="BE19" s="101">
        <v>4730.7701696554641</v>
      </c>
      <c r="BF19" s="98"/>
      <c r="BG19" s="98"/>
    </row>
    <row r="20" spans="2:59" x14ac:dyDescent="0.25">
      <c r="B20" s="160" t="s">
        <v>25</v>
      </c>
      <c r="C20" s="5" t="s">
        <v>11</v>
      </c>
      <c r="D20" s="96">
        <v>74123</v>
      </c>
      <c r="E20" s="98">
        <v>10988.55752381745</v>
      </c>
      <c r="F20" s="98">
        <v>10996.235508198086</v>
      </c>
      <c r="G20" s="98">
        <v>9280.875310665715</v>
      </c>
      <c r="H20" s="98">
        <v>15303.380174680604</v>
      </c>
      <c r="I20" s="98">
        <v>25348.936553247408</v>
      </c>
      <c r="J20" s="98">
        <v>2205.0149293907284</v>
      </c>
      <c r="L20" s="98">
        <v>4717.3592613328856</v>
      </c>
      <c r="M20" s="98">
        <v>8890.4422848092763</v>
      </c>
      <c r="N20" s="98">
        <v>8206.4007147951816</v>
      </c>
      <c r="O20" s="98">
        <v>26455.133832671945</v>
      </c>
      <c r="P20" s="98">
        <v>24822.314415100976</v>
      </c>
      <c r="Q20" s="98"/>
      <c r="S20" s="98">
        <v>3869.6955378157095</v>
      </c>
      <c r="T20" s="98">
        <v>10230.773809515591</v>
      </c>
      <c r="U20" s="98">
        <v>11515.530407297669</v>
      </c>
      <c r="V20" s="98">
        <v>30082.627600717831</v>
      </c>
      <c r="W20" s="98">
        <v>17069.521347027112</v>
      </c>
      <c r="X20" s="98"/>
      <c r="Z20" s="98">
        <v>14295.216212774039</v>
      </c>
      <c r="AA20" s="98">
        <v>19120.633600064994</v>
      </c>
      <c r="AB20" s="98">
        <v>7558.3811655363897</v>
      </c>
      <c r="AC20" s="98">
        <v>16434.809500778068</v>
      </c>
      <c r="AD20" s="98">
        <v>14943.811585150494</v>
      </c>
      <c r="AE20" s="98"/>
      <c r="AG20" s="98">
        <v>21807.383310130921</v>
      </c>
      <c r="AH20" s="98">
        <v>25313.351474480725</v>
      </c>
      <c r="AI20" s="98">
        <v>8484.7244490118501</v>
      </c>
      <c r="AJ20" s="98">
        <v>13067.433902795046</v>
      </c>
      <c r="AK20" s="98">
        <v>5105.7401969147804</v>
      </c>
      <c r="AL20" s="98"/>
      <c r="AN20" s="98">
        <v>15634.470892461361</v>
      </c>
      <c r="AO20" s="98">
        <v>29990.648471758625</v>
      </c>
      <c r="AP20" s="98">
        <v>11804.71886618178</v>
      </c>
      <c r="AQ20" s="98">
        <v>11635.388971019978</v>
      </c>
      <c r="AR20" s="98">
        <v>4680.8909803964161</v>
      </c>
      <c r="AS20" s="98"/>
      <c r="AU20" s="98">
        <v>13846.336633669829</v>
      </c>
      <c r="AV20" s="98">
        <v>21811.662991153189</v>
      </c>
      <c r="AW20" s="98">
        <v>9198.4599384650646</v>
      </c>
      <c r="AX20" s="98">
        <v>21689.30282119965</v>
      </c>
      <c r="AY20" s="98">
        <v>6919.3479096298934</v>
      </c>
      <c r="AZ20" s="98"/>
      <c r="BB20" s="98">
        <v>15412.099767936013</v>
      </c>
      <c r="BC20" s="98">
        <v>28123.919015815016</v>
      </c>
      <c r="BD20" s="98">
        <v>8615.3154719020913</v>
      </c>
      <c r="BE20" s="98">
        <v>17513.487608736788</v>
      </c>
      <c r="BF20" s="98">
        <v>3648.3778109347463</v>
      </c>
      <c r="BG20" s="98"/>
    </row>
    <row r="21" spans="2:59" x14ac:dyDescent="0.25">
      <c r="B21" s="161"/>
      <c r="C21" s="5" t="s">
        <v>12</v>
      </c>
      <c r="D21" s="96">
        <v>158475.00000000009</v>
      </c>
      <c r="E21" s="98">
        <v>19127.099596604996</v>
      </c>
      <c r="F21" s="98">
        <v>29414.323528316268</v>
      </c>
      <c r="G21" s="98">
        <v>18510.688265500245</v>
      </c>
      <c r="H21" s="98">
        <v>37612.564573284253</v>
      </c>
      <c r="I21" s="98">
        <v>50416.855732779433</v>
      </c>
      <c r="J21" s="98">
        <v>3393.4683035149205</v>
      </c>
      <c r="L21" s="98">
        <v>10258.963352494107</v>
      </c>
      <c r="M21" s="98">
        <v>21096.186549118793</v>
      </c>
      <c r="N21" s="98">
        <v>20450.299885105971</v>
      </c>
      <c r="O21" s="98">
        <v>55688.896754984715</v>
      </c>
      <c r="P21" s="98">
        <v>49014.339540746543</v>
      </c>
      <c r="Q21" s="98"/>
      <c r="S21" s="98">
        <v>12181.544198886462</v>
      </c>
      <c r="T21" s="98">
        <v>31006.736431601024</v>
      </c>
      <c r="U21" s="98">
        <v>20707.325852355927</v>
      </c>
      <c r="V21" s="98">
        <v>60465.658489383663</v>
      </c>
      <c r="W21" s="98">
        <v>32951.095895219427</v>
      </c>
      <c r="X21" s="98"/>
      <c r="Z21" s="98">
        <v>32961.056824537394</v>
      </c>
      <c r="AA21" s="98">
        <v>43783.406973236197</v>
      </c>
      <c r="AB21" s="98">
        <v>15037.223925934108</v>
      </c>
      <c r="AC21" s="98">
        <v>36492.010020166126</v>
      </c>
      <c r="AD21" s="98">
        <v>27605.133551807739</v>
      </c>
      <c r="AE21" s="98">
        <v>2596.1687043185161</v>
      </c>
      <c r="AG21" s="98">
        <v>40781.180259403314</v>
      </c>
      <c r="AH21" s="98">
        <v>60920.467151594094</v>
      </c>
      <c r="AI21" s="98">
        <v>18108.565585876928</v>
      </c>
      <c r="AJ21" s="98">
        <v>28420.907207173357</v>
      </c>
      <c r="AK21" s="98">
        <v>9627.7175152506916</v>
      </c>
      <c r="AL21" s="98"/>
      <c r="AN21" s="98">
        <v>32631.075530409191</v>
      </c>
      <c r="AO21" s="98">
        <v>70228.475284973742</v>
      </c>
      <c r="AP21" s="98">
        <v>23255.604565208898</v>
      </c>
      <c r="AQ21" s="98">
        <v>25375.770072996082</v>
      </c>
      <c r="AR21" s="98">
        <v>6767.6745464122341</v>
      </c>
      <c r="AS21" s="98"/>
      <c r="AU21" s="98">
        <v>32583.126312904446</v>
      </c>
      <c r="AV21" s="98">
        <v>54158.936454928196</v>
      </c>
      <c r="AW21" s="98">
        <v>15432.578679276476</v>
      </c>
      <c r="AX21" s="98">
        <v>38060.675364404153</v>
      </c>
      <c r="AY21" s="98">
        <v>15504.492067530196</v>
      </c>
      <c r="AZ21" s="98">
        <v>2735.1911209566229</v>
      </c>
      <c r="BB21" s="98">
        <v>36323.703604806266</v>
      </c>
      <c r="BC21" s="98">
        <v>55482.833338210614</v>
      </c>
      <c r="BD21" s="98">
        <v>21771.422736037737</v>
      </c>
      <c r="BE21" s="98">
        <v>36821.546598700719</v>
      </c>
      <c r="BF21" s="98">
        <v>7271.0536637652231</v>
      </c>
      <c r="BG21" s="98"/>
    </row>
    <row r="22" spans="2:59" x14ac:dyDescent="0.25">
      <c r="B22" s="162"/>
      <c r="C22" s="5" t="s">
        <v>13</v>
      </c>
      <c r="D22" s="96">
        <v>327405</v>
      </c>
      <c r="E22" s="98">
        <v>40321.687171662983</v>
      </c>
      <c r="F22" s="98">
        <v>60014.904896530737</v>
      </c>
      <c r="G22" s="98">
        <v>39922.356718008341</v>
      </c>
      <c r="H22" s="98">
        <v>62545.366999718637</v>
      </c>
      <c r="I22" s="98">
        <v>109105.43282174401</v>
      </c>
      <c r="J22" s="98">
        <v>15495.251392335264</v>
      </c>
      <c r="L22" s="98">
        <v>34501.880700090369</v>
      </c>
      <c r="M22" s="98">
        <v>39798.603796263487</v>
      </c>
      <c r="N22" s="98">
        <v>40539.669781479468</v>
      </c>
      <c r="O22" s="98">
        <v>107654.3078789352</v>
      </c>
      <c r="P22" s="98">
        <v>88280.576386027955</v>
      </c>
      <c r="Q22" s="98">
        <v>16629.961457203393</v>
      </c>
      <c r="S22" s="98">
        <v>23746.28822188015</v>
      </c>
      <c r="T22" s="98">
        <v>55332.442136943755</v>
      </c>
      <c r="U22" s="98">
        <v>44972.857739075494</v>
      </c>
      <c r="V22" s="98">
        <v>114925.95118392039</v>
      </c>
      <c r="W22" s="98">
        <v>83625.551017128411</v>
      </c>
      <c r="X22" s="98"/>
      <c r="Z22" s="98">
        <v>57197.020394588159</v>
      </c>
      <c r="AA22" s="98">
        <v>86299.796239663949</v>
      </c>
      <c r="AB22" s="98">
        <v>32895.105153114833</v>
      </c>
      <c r="AC22" s="98">
        <v>62376.551630787115</v>
      </c>
      <c r="AD22" s="98">
        <v>79139.299155926565</v>
      </c>
      <c r="AE22" s="98">
        <v>9497.2274259193618</v>
      </c>
      <c r="AG22" s="98">
        <v>80708.98999304157</v>
      </c>
      <c r="AH22" s="98">
        <v>120891.49563139872</v>
      </c>
      <c r="AI22" s="98">
        <v>36250.685451811267</v>
      </c>
      <c r="AJ22" s="98">
        <v>65555.669447079155</v>
      </c>
      <c r="AK22" s="98">
        <v>21375.876800444548</v>
      </c>
      <c r="AL22" s="98"/>
      <c r="AN22" s="98">
        <v>83574.904925041978</v>
      </c>
      <c r="AO22" s="98">
        <v>149345.99846333364</v>
      </c>
      <c r="AP22" s="98">
        <v>35818.561510571184</v>
      </c>
      <c r="AQ22" s="98">
        <v>44158.635493611313</v>
      </c>
      <c r="AR22" s="98">
        <v>11798.301017501015</v>
      </c>
      <c r="AS22" s="98"/>
      <c r="AU22" s="98">
        <v>66006.480234807677</v>
      </c>
      <c r="AV22" s="98">
        <v>114938.42536153655</v>
      </c>
      <c r="AW22" s="98">
        <v>36805.469378187132</v>
      </c>
      <c r="AX22" s="98">
        <v>76201.926845686525</v>
      </c>
      <c r="AY22" s="98">
        <v>28861.708849100789</v>
      </c>
      <c r="AZ22" s="98"/>
      <c r="BB22" s="98">
        <v>69861.288028439638</v>
      </c>
      <c r="BC22" s="98">
        <v>110381.69766145077</v>
      </c>
      <c r="BD22" s="98">
        <v>57944.091249100944</v>
      </c>
      <c r="BE22" s="98">
        <v>71596.64525530496</v>
      </c>
      <c r="BF22" s="98">
        <v>11124.512019995891</v>
      </c>
      <c r="BG22" s="98"/>
    </row>
    <row r="23" spans="2:59" x14ac:dyDescent="0.25">
      <c r="B23" s="183" t="s">
        <v>24</v>
      </c>
      <c r="C23" s="5" t="s">
        <v>14</v>
      </c>
      <c r="D23" s="96">
        <v>60721.999999999993</v>
      </c>
      <c r="E23" s="98">
        <v>7905.412927768075</v>
      </c>
      <c r="F23" s="98">
        <v>9558.0609265569601</v>
      </c>
      <c r="G23" s="98">
        <v>9028.4992403580272</v>
      </c>
      <c r="H23" s="98">
        <v>11743.988020592857</v>
      </c>
      <c r="I23" s="98">
        <v>20113.510336299874</v>
      </c>
      <c r="J23" s="98">
        <v>2372.5285484242008</v>
      </c>
      <c r="L23" s="98">
        <v>4205.0570099078404</v>
      </c>
      <c r="M23" s="98">
        <v>7414.4381932717279</v>
      </c>
      <c r="N23" s="98">
        <v>7677.5370439616563</v>
      </c>
      <c r="O23" s="98">
        <v>21411.843962574745</v>
      </c>
      <c r="P23" s="98">
        <v>18633.910746805766</v>
      </c>
      <c r="Q23" s="98"/>
      <c r="S23" s="98">
        <v>4350.142511226285</v>
      </c>
      <c r="T23" s="98">
        <v>7816.3231480583145</v>
      </c>
      <c r="U23" s="98">
        <v>7026.0962821771454</v>
      </c>
      <c r="V23" s="98">
        <v>27288.887393484994</v>
      </c>
      <c r="W23" s="98">
        <v>13577.952436389805</v>
      </c>
      <c r="X23" s="98"/>
      <c r="Z23" s="98">
        <v>11577.399684340598</v>
      </c>
      <c r="AA23" s="98">
        <v>17046.048012735642</v>
      </c>
      <c r="AB23" s="98">
        <v>5973.1496520471565</v>
      </c>
      <c r="AC23" s="98">
        <v>13194.684794261819</v>
      </c>
      <c r="AD23" s="98">
        <v>11420.004203520682</v>
      </c>
      <c r="AE23" s="98"/>
      <c r="AG23" s="98">
        <v>17366.029665300808</v>
      </c>
      <c r="AH23" s="98">
        <v>20630.215716801573</v>
      </c>
      <c r="AI23" s="98">
        <v>7644.2816239719677</v>
      </c>
      <c r="AJ23" s="98">
        <v>10148.579953421977</v>
      </c>
      <c r="AK23" s="98">
        <v>4477.4763738369857</v>
      </c>
      <c r="AL23" s="98"/>
      <c r="AN23" s="98">
        <v>12976.589896265286</v>
      </c>
      <c r="AO23" s="98">
        <v>26139.260306832595</v>
      </c>
      <c r="AP23" s="98">
        <v>9410.7176231981866</v>
      </c>
      <c r="AQ23" s="98">
        <v>9653.9004049292089</v>
      </c>
      <c r="AR23" s="98">
        <v>2541.5317687747033</v>
      </c>
      <c r="AS23" s="98"/>
      <c r="AU23" s="98">
        <v>11645.035096944026</v>
      </c>
      <c r="AV23" s="98">
        <v>17535.016748942253</v>
      </c>
      <c r="AW23" s="98">
        <v>7452.4835429107279</v>
      </c>
      <c r="AX23" s="98">
        <v>16432.480692184869</v>
      </c>
      <c r="AY23" s="98">
        <v>7082.665400499588</v>
      </c>
      <c r="AZ23" s="98"/>
      <c r="BB23" s="98">
        <v>15147.289532052615</v>
      </c>
      <c r="BC23" s="98">
        <v>21245.618621410948</v>
      </c>
      <c r="BD23" s="98">
        <v>8008.0977273917006</v>
      </c>
      <c r="BE23" s="98">
        <v>13035.80103973662</v>
      </c>
      <c r="BF23" s="98">
        <v>2942.5184762335002</v>
      </c>
      <c r="BG23" s="98"/>
    </row>
    <row r="24" spans="2:59" x14ac:dyDescent="0.25">
      <c r="B24" s="183"/>
      <c r="C24" s="5" t="s">
        <v>15</v>
      </c>
      <c r="D24" s="96">
        <v>314571.00000000012</v>
      </c>
      <c r="E24" s="98">
        <v>42935.024328950145</v>
      </c>
      <c r="F24" s="98">
        <v>58330.000556426428</v>
      </c>
      <c r="G24" s="98">
        <v>38677.021514323133</v>
      </c>
      <c r="H24" s="98">
        <v>57543.702869404508</v>
      </c>
      <c r="I24" s="98">
        <v>101790.62746598871</v>
      </c>
      <c r="J24" s="98">
        <v>15294.623264907133</v>
      </c>
      <c r="L24" s="98">
        <v>34759.449708859385</v>
      </c>
      <c r="M24" s="98">
        <v>40510.055383565079</v>
      </c>
      <c r="N24" s="98">
        <v>39450.946970956662</v>
      </c>
      <c r="O24" s="98">
        <v>101523.40416598145</v>
      </c>
      <c r="P24" s="98">
        <v>81801.84291949452</v>
      </c>
      <c r="Q24" s="98">
        <v>16525.300851142787</v>
      </c>
      <c r="S24" s="98">
        <v>23653.608751350683</v>
      </c>
      <c r="T24" s="98">
        <v>52923.812300113925</v>
      </c>
      <c r="U24" s="98">
        <v>43557.907911125665</v>
      </c>
      <c r="V24" s="98">
        <v>108154.9296831989</v>
      </c>
      <c r="W24" s="98">
        <v>81920.947037774429</v>
      </c>
      <c r="X24" s="98"/>
      <c r="Z24" s="98">
        <v>59600.727021294791</v>
      </c>
      <c r="AA24" s="98">
        <v>84930.588869256579</v>
      </c>
      <c r="AB24" s="98">
        <v>32855.912623422308</v>
      </c>
      <c r="AC24" s="98">
        <v>55210.443816379331</v>
      </c>
      <c r="AD24" s="98">
        <v>73531.026234403646</v>
      </c>
      <c r="AE24" s="98"/>
      <c r="AG24" s="98">
        <v>74987.799994151588</v>
      </c>
      <c r="AH24" s="98">
        <v>122508.01220926525</v>
      </c>
      <c r="AI24" s="98">
        <v>32685.124057649875</v>
      </c>
      <c r="AJ24" s="98">
        <v>62295.725163584888</v>
      </c>
      <c r="AK24" s="98">
        <v>19999.300343568091</v>
      </c>
      <c r="AL24" s="98"/>
      <c r="AN24" s="98">
        <v>82698.183252270319</v>
      </c>
      <c r="AO24" s="98">
        <v>143433.78070886596</v>
      </c>
      <c r="AP24" s="98">
        <v>35295.201620461303</v>
      </c>
      <c r="AQ24" s="98">
        <v>39040.524598950426</v>
      </c>
      <c r="AR24" s="98">
        <v>11703.482169682171</v>
      </c>
      <c r="AS24" s="98"/>
      <c r="AU24" s="98">
        <v>63273.45788493532</v>
      </c>
      <c r="AV24" s="98">
        <v>110842.2429994541</v>
      </c>
      <c r="AW24" s="98">
        <v>36482.672774790524</v>
      </c>
      <c r="AX24" s="98">
        <v>72012.020046929727</v>
      </c>
      <c r="AY24" s="98">
        <v>27193.559620551565</v>
      </c>
      <c r="AZ24" s="98"/>
      <c r="BB24" s="98">
        <v>65566.847541149196</v>
      </c>
      <c r="BC24" s="98">
        <v>110021.93832634139</v>
      </c>
      <c r="BD24" s="98">
        <v>52171.432036091763</v>
      </c>
      <c r="BE24" s="98">
        <v>69990.869902879625</v>
      </c>
      <c r="BF24" s="98">
        <v>10851.20623689011</v>
      </c>
      <c r="BG24" s="98"/>
    </row>
    <row r="25" spans="2:59" x14ac:dyDescent="0.25">
      <c r="B25" s="183"/>
      <c r="C25" s="49" t="s">
        <v>16</v>
      </c>
      <c r="D25" s="96">
        <v>59722.999999999993</v>
      </c>
      <c r="E25" s="98">
        <v>6229.8275698158059</v>
      </c>
      <c r="F25" s="98">
        <v>9497.3689308240773</v>
      </c>
      <c r="G25" s="98">
        <v>5394.1142876731119</v>
      </c>
      <c r="H25" s="98">
        <v>14293.325339937841</v>
      </c>
      <c r="I25" s="98">
        <v>22698.344689542479</v>
      </c>
      <c r="J25" s="99"/>
      <c r="L25" s="98">
        <v>3708.8716988893461</v>
      </c>
      <c r="M25" s="98">
        <v>7118.3339223684807</v>
      </c>
      <c r="N25" s="98">
        <v>6776.1052304721416</v>
      </c>
      <c r="O25" s="98">
        <v>20292.044551853367</v>
      </c>
      <c r="P25" s="98">
        <v>20946.962778234836</v>
      </c>
      <c r="Q25" s="98"/>
      <c r="S25" s="98">
        <v>4191.2740298916769</v>
      </c>
      <c r="T25" s="98">
        <v>9738.2999908588135</v>
      </c>
      <c r="U25" s="98">
        <v>7983.7060411810407</v>
      </c>
      <c r="V25" s="98">
        <v>23691.870019196474</v>
      </c>
      <c r="W25" s="98">
        <v>12912.134703939855</v>
      </c>
      <c r="X25" s="98"/>
      <c r="Z25" s="98">
        <v>11164.871000159976</v>
      </c>
      <c r="AA25" s="98">
        <v>16135.06115624572</v>
      </c>
      <c r="AB25" s="98">
        <v>5345.0360728323967</v>
      </c>
      <c r="AC25" s="98">
        <v>14607.704705996613</v>
      </c>
      <c r="AD25" s="98">
        <v>12033.327064765301</v>
      </c>
      <c r="AE25" s="98"/>
      <c r="AG25" s="98">
        <v>16484.739933840676</v>
      </c>
      <c r="AH25" s="98">
        <v>21132.606660496363</v>
      </c>
      <c r="AI25" s="98">
        <v>8238.9874080168174</v>
      </c>
      <c r="AJ25" s="98">
        <v>11337.786597307921</v>
      </c>
      <c r="AK25" s="98">
        <v>2140.4349558937793</v>
      </c>
      <c r="AL25" s="98"/>
      <c r="AN25" s="98">
        <v>11406.590372046256</v>
      </c>
      <c r="AO25" s="98">
        <v>27219.281106311995</v>
      </c>
      <c r="AP25" s="98">
        <v>8374.5199254993386</v>
      </c>
      <c r="AQ25" s="98">
        <v>8706.6414632752876</v>
      </c>
      <c r="AR25" s="98">
        <v>3634.7297591297597</v>
      </c>
      <c r="AS25" s="98"/>
      <c r="AU25" s="98">
        <v>11852.865853672471</v>
      </c>
      <c r="AV25" s="98">
        <v>21315.896796585763</v>
      </c>
      <c r="AW25" s="98">
        <v>4924.7202020202012</v>
      </c>
      <c r="AX25" s="98">
        <v>15481.098014077428</v>
      </c>
      <c r="AY25" s="98">
        <v>5512.4645881895894</v>
      </c>
      <c r="AZ25" s="98"/>
      <c r="BB25" s="98">
        <v>11143.399181292563</v>
      </c>
      <c r="BC25" s="98">
        <v>21609.846952557233</v>
      </c>
      <c r="BD25" s="98">
        <v>8724.0460275835267</v>
      </c>
      <c r="BE25" s="98">
        <v>14928.314913844326</v>
      </c>
      <c r="BF25" s="98">
        <v>2788.1302984597105</v>
      </c>
      <c r="BG25" s="98"/>
    </row>
    <row r="26" spans="2:59" x14ac:dyDescent="0.25">
      <c r="B26" s="183"/>
      <c r="C26" s="49" t="s">
        <v>17</v>
      </c>
      <c r="D26" s="96">
        <v>124987.00000000006</v>
      </c>
      <c r="E26" s="98">
        <v>13367.079465551404</v>
      </c>
      <c r="F26" s="98">
        <v>23040.033519237655</v>
      </c>
      <c r="G26" s="98">
        <v>14614.285251820029</v>
      </c>
      <c r="H26" s="98">
        <v>31880.295517748273</v>
      </c>
      <c r="I26" s="98">
        <v>40268.742615939795</v>
      </c>
      <c r="J26" s="99"/>
      <c r="L26" s="98">
        <v>6804.8248962607977</v>
      </c>
      <c r="M26" s="98">
        <v>14742.405130986264</v>
      </c>
      <c r="N26" s="98">
        <v>15291.781135990157</v>
      </c>
      <c r="O26" s="98">
        <v>46571.045786182258</v>
      </c>
      <c r="P26" s="98">
        <v>40734.51389734033</v>
      </c>
      <c r="Q26" s="98"/>
      <c r="S26" s="98">
        <v>7602.5026661136781</v>
      </c>
      <c r="T26" s="98">
        <v>26091.516939029341</v>
      </c>
      <c r="U26" s="98">
        <v>18628.003764245233</v>
      </c>
      <c r="V26" s="98">
        <v>46338.550178141471</v>
      </c>
      <c r="W26" s="98">
        <v>25235.134081270844</v>
      </c>
      <c r="X26" s="98"/>
      <c r="Z26" s="98">
        <v>22110.29572610421</v>
      </c>
      <c r="AA26" s="98">
        <v>31092.138774727169</v>
      </c>
      <c r="AB26" s="98">
        <v>11316.611896283475</v>
      </c>
      <c r="AC26" s="98">
        <v>32290.537835093557</v>
      </c>
      <c r="AD26" s="98">
        <v>24703.886790195167</v>
      </c>
      <c r="AE26" s="98">
        <v>3473.5289775964366</v>
      </c>
      <c r="AG26" s="98">
        <v>34458.983969282745</v>
      </c>
      <c r="AH26" s="98">
        <v>42854.479670910216</v>
      </c>
      <c r="AI26" s="98">
        <v>14275.582397061391</v>
      </c>
      <c r="AJ26" s="98">
        <v>23261.918842732772</v>
      </c>
      <c r="AK26" s="98">
        <v>9492.1228393111633</v>
      </c>
      <c r="AL26" s="98"/>
      <c r="AN26" s="98">
        <v>24759.087827330673</v>
      </c>
      <c r="AO26" s="98">
        <v>52772.800098055435</v>
      </c>
      <c r="AP26" s="98">
        <v>17798.44577280305</v>
      </c>
      <c r="AQ26" s="98">
        <v>23768.728070472451</v>
      </c>
      <c r="AR26" s="98">
        <v>5367.1228467230349</v>
      </c>
      <c r="AS26" s="98"/>
      <c r="AU26" s="98">
        <v>25664.584345830117</v>
      </c>
      <c r="AV26" s="98">
        <v>41215.868262635704</v>
      </c>
      <c r="AW26" s="98">
        <v>12576.631476207216</v>
      </c>
      <c r="AX26" s="98">
        <v>32026.306278098287</v>
      </c>
      <c r="AY26" s="98">
        <v>11496.859217020143</v>
      </c>
      <c r="AZ26" s="98"/>
      <c r="BB26" s="98">
        <v>29739.55514668758</v>
      </c>
      <c r="BC26" s="98">
        <v>41111.046115166733</v>
      </c>
      <c r="BD26" s="98">
        <v>19427.253665973814</v>
      </c>
      <c r="BE26" s="98">
        <v>27976.693606281915</v>
      </c>
      <c r="BF26" s="98">
        <v>5462.0884831125441</v>
      </c>
      <c r="BG26" s="98"/>
    </row>
    <row r="27" spans="2:59" x14ac:dyDescent="0.25">
      <c r="B27" s="21"/>
      <c r="C27" s="15"/>
      <c r="D27" s="15"/>
      <c r="E27" s="16"/>
      <c r="F27" s="16"/>
      <c r="G27" s="16"/>
      <c r="H27" s="16"/>
      <c r="I27" s="16"/>
      <c r="J27" s="46"/>
      <c r="L27" s="16"/>
      <c r="M27" s="16"/>
      <c r="N27" s="16"/>
      <c r="O27" s="16"/>
      <c r="P27" s="16"/>
      <c r="Q27" s="46"/>
      <c r="S27" s="16"/>
      <c r="T27" s="16"/>
      <c r="U27" s="16"/>
      <c r="V27" s="16"/>
      <c r="W27" s="16"/>
      <c r="X27" s="46"/>
      <c r="Z27" s="16"/>
      <c r="AA27" s="16"/>
      <c r="AB27" s="16"/>
      <c r="AC27" s="16"/>
      <c r="AD27" s="16"/>
      <c r="AE27" s="46"/>
      <c r="AG27" s="16"/>
      <c r="AH27" s="16"/>
      <c r="AI27" s="16"/>
      <c r="AJ27" s="16"/>
      <c r="AK27" s="16"/>
      <c r="AL27" s="46"/>
      <c r="AN27" s="16"/>
      <c r="AO27" s="16"/>
      <c r="AP27" s="16"/>
      <c r="AQ27" s="16"/>
      <c r="AR27" s="16"/>
      <c r="AS27" s="46"/>
      <c r="AU27" s="16"/>
      <c r="AV27" s="16"/>
      <c r="AW27" s="16"/>
      <c r="AX27" s="16"/>
      <c r="AY27" s="16"/>
      <c r="AZ27" s="46"/>
      <c r="BB27" s="16"/>
      <c r="BC27" s="16"/>
      <c r="BD27" s="16"/>
      <c r="BE27" s="16"/>
      <c r="BF27" s="16"/>
      <c r="BG27" s="46"/>
    </row>
    <row r="28" spans="2:59" ht="15" customHeight="1" x14ac:dyDescent="0.25">
      <c r="B28" s="168" t="s">
        <v>28</v>
      </c>
      <c r="C28" s="169"/>
      <c r="D28" s="174" t="s">
        <v>142</v>
      </c>
      <c r="E28" s="175"/>
      <c r="F28" s="175"/>
      <c r="G28" s="175"/>
      <c r="H28" s="175"/>
      <c r="I28" s="175"/>
      <c r="J28" s="176"/>
      <c r="L28" s="174" t="s">
        <v>143</v>
      </c>
      <c r="M28" s="175"/>
      <c r="N28" s="175"/>
      <c r="O28" s="175"/>
      <c r="P28" s="175"/>
      <c r="Q28" s="176"/>
      <c r="S28" s="174" t="s">
        <v>144</v>
      </c>
      <c r="T28" s="175"/>
      <c r="U28" s="175"/>
      <c r="V28" s="175"/>
      <c r="W28" s="175"/>
      <c r="X28" s="176"/>
      <c r="Z28" s="174" t="s">
        <v>145</v>
      </c>
      <c r="AA28" s="175"/>
      <c r="AB28" s="175"/>
      <c r="AC28" s="175"/>
      <c r="AD28" s="175"/>
      <c r="AE28" s="176"/>
      <c r="AG28" s="174" t="s">
        <v>146</v>
      </c>
      <c r="AH28" s="175"/>
      <c r="AI28" s="175"/>
      <c r="AJ28" s="175"/>
      <c r="AK28" s="175"/>
      <c r="AL28" s="176"/>
      <c r="AN28" s="174" t="s">
        <v>147</v>
      </c>
      <c r="AO28" s="175"/>
      <c r="AP28" s="175"/>
      <c r="AQ28" s="175"/>
      <c r="AR28" s="175"/>
      <c r="AS28" s="176"/>
      <c r="AU28" s="174" t="s">
        <v>148</v>
      </c>
      <c r="AV28" s="175"/>
      <c r="AW28" s="175"/>
      <c r="AX28" s="175"/>
      <c r="AY28" s="175"/>
      <c r="AZ28" s="176"/>
      <c r="BB28" s="174" t="s">
        <v>149</v>
      </c>
      <c r="BC28" s="175"/>
      <c r="BD28" s="175"/>
      <c r="BE28" s="175"/>
      <c r="BF28" s="175"/>
      <c r="BG28" s="176"/>
    </row>
    <row r="29" spans="2:59" ht="15" customHeight="1" x14ac:dyDescent="0.25">
      <c r="B29" s="170"/>
      <c r="C29" s="171"/>
      <c r="D29" s="177"/>
      <c r="E29" s="178"/>
      <c r="F29" s="178"/>
      <c r="G29" s="178"/>
      <c r="H29" s="178"/>
      <c r="I29" s="178"/>
      <c r="J29" s="179"/>
      <c r="L29" s="177"/>
      <c r="M29" s="178"/>
      <c r="N29" s="178"/>
      <c r="O29" s="178"/>
      <c r="P29" s="178"/>
      <c r="Q29" s="179"/>
      <c r="S29" s="177"/>
      <c r="T29" s="178"/>
      <c r="U29" s="178"/>
      <c r="V29" s="178"/>
      <c r="W29" s="178"/>
      <c r="X29" s="179"/>
      <c r="Z29" s="177"/>
      <c r="AA29" s="178"/>
      <c r="AB29" s="178"/>
      <c r="AC29" s="178"/>
      <c r="AD29" s="178"/>
      <c r="AE29" s="179"/>
      <c r="AG29" s="177"/>
      <c r="AH29" s="178"/>
      <c r="AI29" s="178"/>
      <c r="AJ29" s="178"/>
      <c r="AK29" s="178"/>
      <c r="AL29" s="179"/>
      <c r="AN29" s="177"/>
      <c r="AO29" s="178"/>
      <c r="AP29" s="178"/>
      <c r="AQ29" s="178"/>
      <c r="AR29" s="178"/>
      <c r="AS29" s="179"/>
      <c r="AU29" s="177"/>
      <c r="AV29" s="178"/>
      <c r="AW29" s="178"/>
      <c r="AX29" s="178"/>
      <c r="AY29" s="178"/>
      <c r="AZ29" s="179"/>
      <c r="BB29" s="177"/>
      <c r="BC29" s="178"/>
      <c r="BD29" s="178"/>
      <c r="BE29" s="178"/>
      <c r="BF29" s="178"/>
      <c r="BG29" s="179"/>
    </row>
    <row r="30" spans="2:59" ht="24.75" x14ac:dyDescent="0.25">
      <c r="B30" s="172" t="s">
        <v>120</v>
      </c>
      <c r="C30" s="173"/>
      <c r="D30" s="77" t="s">
        <v>19</v>
      </c>
      <c r="E30" s="19" t="s">
        <v>136</v>
      </c>
      <c r="F30" s="19" t="s">
        <v>137</v>
      </c>
      <c r="G30" s="19" t="s">
        <v>138</v>
      </c>
      <c r="H30" s="19" t="s">
        <v>139</v>
      </c>
      <c r="I30" t="s">
        <v>140</v>
      </c>
      <c r="J30" s="20" t="s">
        <v>141</v>
      </c>
      <c r="L30" s="19" t="s">
        <v>136</v>
      </c>
      <c r="M30" s="19" t="s">
        <v>137</v>
      </c>
      <c r="N30" s="19" t="s">
        <v>138</v>
      </c>
      <c r="O30" s="19" t="s">
        <v>139</v>
      </c>
      <c r="P30" t="s">
        <v>140</v>
      </c>
      <c r="Q30" s="20" t="s">
        <v>141</v>
      </c>
      <c r="S30" s="19" t="s">
        <v>136</v>
      </c>
      <c r="T30" s="19" t="s">
        <v>137</v>
      </c>
      <c r="U30" s="19" t="s">
        <v>138</v>
      </c>
      <c r="V30" s="19" t="s">
        <v>139</v>
      </c>
      <c r="W30" t="s">
        <v>140</v>
      </c>
      <c r="X30" s="20" t="s">
        <v>141</v>
      </c>
      <c r="Z30" s="19" t="s">
        <v>136</v>
      </c>
      <c r="AA30" s="19" t="s">
        <v>137</v>
      </c>
      <c r="AB30" s="19" t="s">
        <v>138</v>
      </c>
      <c r="AC30" s="19" t="s">
        <v>139</v>
      </c>
      <c r="AD30" t="s">
        <v>140</v>
      </c>
      <c r="AE30" s="20" t="s">
        <v>141</v>
      </c>
      <c r="AG30" s="19" t="s">
        <v>136</v>
      </c>
      <c r="AH30" s="19" t="s">
        <v>137</v>
      </c>
      <c r="AI30" s="19" t="s">
        <v>138</v>
      </c>
      <c r="AJ30" s="19" t="s">
        <v>139</v>
      </c>
      <c r="AK30" t="s">
        <v>140</v>
      </c>
      <c r="AL30" s="20" t="s">
        <v>141</v>
      </c>
      <c r="AN30" s="19" t="s">
        <v>136</v>
      </c>
      <c r="AO30" s="19" t="s">
        <v>137</v>
      </c>
      <c r="AP30" s="19" t="s">
        <v>138</v>
      </c>
      <c r="AQ30" s="19" t="s">
        <v>139</v>
      </c>
      <c r="AR30" t="s">
        <v>140</v>
      </c>
      <c r="AS30" s="20" t="s">
        <v>141</v>
      </c>
      <c r="AU30" s="19" t="s">
        <v>136</v>
      </c>
      <c r="AV30" s="19" t="s">
        <v>137</v>
      </c>
      <c r="AW30" s="19" t="s">
        <v>138</v>
      </c>
      <c r="AX30" s="19" t="s">
        <v>139</v>
      </c>
      <c r="AY30" t="s">
        <v>140</v>
      </c>
      <c r="AZ30" s="20" t="s">
        <v>141</v>
      </c>
      <c r="BB30" s="19" t="s">
        <v>136</v>
      </c>
      <c r="BC30" s="19" t="s">
        <v>137</v>
      </c>
      <c r="BD30" s="19" t="s">
        <v>138</v>
      </c>
      <c r="BE30" s="19" t="s">
        <v>139</v>
      </c>
      <c r="BF30" t="s">
        <v>140</v>
      </c>
      <c r="BG30" s="20" t="s">
        <v>141</v>
      </c>
    </row>
    <row r="31" spans="2:59" x14ac:dyDescent="0.25">
      <c r="B31" s="160" t="s">
        <v>21</v>
      </c>
      <c r="C31" s="4" t="s">
        <v>19</v>
      </c>
      <c r="D31" s="90">
        <v>100</v>
      </c>
      <c r="E31" s="91">
        <v>100.00000000000001</v>
      </c>
      <c r="F31" s="91">
        <v>100</v>
      </c>
      <c r="G31" s="91">
        <v>100</v>
      </c>
      <c r="H31" s="91">
        <v>100</v>
      </c>
      <c r="I31" s="91">
        <v>100</v>
      </c>
      <c r="J31" s="91">
        <v>100</v>
      </c>
      <c r="L31" s="91">
        <v>100</v>
      </c>
      <c r="M31" s="91">
        <v>100</v>
      </c>
      <c r="N31" s="91">
        <v>100</v>
      </c>
      <c r="O31" s="91">
        <v>99.999999999999986</v>
      </c>
      <c r="P31" s="91">
        <v>99.999999999999986</v>
      </c>
      <c r="Q31" s="91">
        <v>100</v>
      </c>
      <c r="S31" s="91">
        <v>100</v>
      </c>
      <c r="T31" s="91">
        <v>100</v>
      </c>
      <c r="U31" s="91">
        <v>100</v>
      </c>
      <c r="V31" s="91">
        <v>100</v>
      </c>
      <c r="W31" s="91">
        <v>100</v>
      </c>
      <c r="X31" s="91">
        <v>100</v>
      </c>
      <c r="Z31" s="91">
        <v>100</v>
      </c>
      <c r="AA31" s="91">
        <v>100.00000000000001</v>
      </c>
      <c r="AB31" s="91">
        <v>100</v>
      </c>
      <c r="AC31" s="91">
        <v>100</v>
      </c>
      <c r="AD31" s="91">
        <v>100</v>
      </c>
      <c r="AE31" s="91">
        <v>100</v>
      </c>
      <c r="AG31" s="91">
        <v>100.00000000000001</v>
      </c>
      <c r="AH31" s="91">
        <v>100</v>
      </c>
      <c r="AI31" s="91">
        <v>100</v>
      </c>
      <c r="AJ31" s="91">
        <v>100</v>
      </c>
      <c r="AK31" s="91">
        <v>100</v>
      </c>
      <c r="AL31" s="91"/>
      <c r="AN31" s="91">
        <v>100</v>
      </c>
      <c r="AO31" s="91">
        <v>100</v>
      </c>
      <c r="AP31" s="91">
        <v>100</v>
      </c>
      <c r="AQ31" s="91">
        <v>100</v>
      </c>
      <c r="AR31" s="91">
        <v>99.999999999999986</v>
      </c>
      <c r="AS31" s="91"/>
      <c r="AU31" s="91">
        <v>100</v>
      </c>
      <c r="AV31" s="91">
        <v>100</v>
      </c>
      <c r="AW31" s="91">
        <v>100</v>
      </c>
      <c r="AX31" s="91">
        <v>100</v>
      </c>
      <c r="AY31" s="91">
        <v>100</v>
      </c>
      <c r="AZ31" s="91">
        <v>100</v>
      </c>
      <c r="BB31" s="91">
        <v>100</v>
      </c>
      <c r="BC31" s="91">
        <v>100</v>
      </c>
      <c r="BD31" s="91">
        <v>100</v>
      </c>
      <c r="BE31" s="91">
        <v>100</v>
      </c>
      <c r="BF31" s="91">
        <v>100</v>
      </c>
      <c r="BG31" s="91">
        <v>100</v>
      </c>
    </row>
    <row r="32" spans="2:59" x14ac:dyDescent="0.25">
      <c r="B32" s="161"/>
      <c r="C32" s="5" t="s">
        <v>2</v>
      </c>
      <c r="D32" s="90">
        <f t="shared" ref="D32:J32" si="0">D8/D$7*100</f>
        <v>49.180807959957356</v>
      </c>
      <c r="E32" s="92">
        <f t="shared" si="0"/>
        <v>34.349861719807393</v>
      </c>
      <c r="F32" s="92">
        <f t="shared" si="0"/>
        <v>50.868171748837256</v>
      </c>
      <c r="G32" s="92">
        <f t="shared" si="0"/>
        <v>60.614651689639444</v>
      </c>
      <c r="H32" s="92">
        <f t="shared" si="0"/>
        <v>56.915686676399048</v>
      </c>
      <c r="I32" s="92">
        <f t="shared" si="0"/>
        <v>45.875497482761467</v>
      </c>
      <c r="J32" s="92">
        <f t="shared" si="0"/>
        <v>40.59746999062687</v>
      </c>
      <c r="L32" s="92">
        <f t="shared" ref="L32:Q32" si="1">L8/L$7*100</f>
        <v>34.122914327861878</v>
      </c>
      <c r="M32" s="92">
        <f t="shared" si="1"/>
        <v>41.693079100403764</v>
      </c>
      <c r="N32" s="92">
        <f t="shared" si="1"/>
        <v>54.758224702330963</v>
      </c>
      <c r="O32" s="92">
        <f t="shared" si="1"/>
        <v>57.522313727460727</v>
      </c>
      <c r="P32" s="92">
        <f t="shared" si="1"/>
        <v>45.827617507080717</v>
      </c>
      <c r="Q32" s="92">
        <f t="shared" si="1"/>
        <v>41.132938757075287</v>
      </c>
      <c r="S32" s="92">
        <f t="shared" ref="S32:W32" si="2">S8/S$7*100</f>
        <v>37.330024950963882</v>
      </c>
      <c r="T32" s="92">
        <f t="shared" si="2"/>
        <v>42.90286932518795</v>
      </c>
      <c r="U32" s="92">
        <f t="shared" si="2"/>
        <v>56.880293658160653</v>
      </c>
      <c r="V32" s="92">
        <f t="shared" si="2"/>
        <v>52.118806498251658</v>
      </c>
      <c r="W32" s="92">
        <f t="shared" si="2"/>
        <v>49.597431043215117</v>
      </c>
      <c r="X32" s="92"/>
      <c r="Z32" s="92">
        <f t="shared" ref="Z32:AE32" si="3">Z8/Z$7*100</f>
        <v>42.295450050743966</v>
      </c>
      <c r="AA32" s="92">
        <f t="shared" si="3"/>
        <v>45.224016992627426</v>
      </c>
      <c r="AB32" s="92">
        <f t="shared" si="3"/>
        <v>54.986217023148875</v>
      </c>
      <c r="AC32" s="92">
        <f t="shared" si="3"/>
        <v>57.846936074893222</v>
      </c>
      <c r="AD32" s="92">
        <f t="shared" si="3"/>
        <v>49.978993649800579</v>
      </c>
      <c r="AE32" s="92">
        <f t="shared" si="3"/>
        <v>41.322559773698444</v>
      </c>
      <c r="AG32" s="92">
        <f t="shared" ref="AG32:AK32" si="4">AG8/AG$7*100</f>
        <v>44.898574584400798</v>
      </c>
      <c r="AH32" s="92">
        <f t="shared" si="4"/>
        <v>45.923211859434169</v>
      </c>
      <c r="AI32" s="92">
        <f t="shared" si="4"/>
        <v>59.559193833221215</v>
      </c>
      <c r="AJ32" s="92">
        <f t="shared" si="4"/>
        <v>54.855766969589226</v>
      </c>
      <c r="AK32" s="92">
        <f t="shared" si="4"/>
        <v>46.224089486138311</v>
      </c>
      <c r="AL32" s="92"/>
      <c r="AN32" s="92">
        <f t="shared" ref="AN32:AR32" si="5">AN8/AN$7*100</f>
        <v>39.587624832249425</v>
      </c>
      <c r="AO32" s="92">
        <f t="shared" si="5"/>
        <v>47.660114592539557</v>
      </c>
      <c r="AP32" s="92">
        <f t="shared" si="5"/>
        <v>64.2827691708722</v>
      </c>
      <c r="AQ32" s="92">
        <f t="shared" si="5"/>
        <v>58.367022072533693</v>
      </c>
      <c r="AR32" s="92">
        <f t="shared" si="5"/>
        <v>41.688960125888606</v>
      </c>
      <c r="AS32" s="92"/>
      <c r="AU32" s="92">
        <f t="shared" ref="AU32:AZ32" si="6">AU8/AU$7*100</f>
        <v>42.614527897574227</v>
      </c>
      <c r="AV32" s="92">
        <f t="shared" si="6"/>
        <v>45.620673850286174</v>
      </c>
      <c r="AW32" s="92">
        <f t="shared" si="6"/>
        <v>67.55375843416914</v>
      </c>
      <c r="AX32" s="92">
        <f t="shared" si="6"/>
        <v>51.139198892120788</v>
      </c>
      <c r="AY32" s="92">
        <f t="shared" si="6"/>
        <v>46.707763970716442</v>
      </c>
      <c r="AZ32" s="92">
        <f t="shared" si="6"/>
        <v>67.938426772477854</v>
      </c>
      <c r="BB32" s="92">
        <f t="shared" ref="BB32:BF32" si="7">BB8/BB$7*100</f>
        <v>42.167421288058527</v>
      </c>
      <c r="BC32" s="92">
        <f t="shared" si="7"/>
        <v>48.966766610532311</v>
      </c>
      <c r="BD32" s="92">
        <f t="shared" si="7"/>
        <v>61.547767464110507</v>
      </c>
      <c r="BE32" s="92">
        <f t="shared" si="7"/>
        <v>46.617543157232276</v>
      </c>
      <c r="BF32" s="92">
        <f t="shared" si="7"/>
        <v>52.83030996559954</v>
      </c>
      <c r="BG32" s="92"/>
    </row>
    <row r="33" spans="2:59" x14ac:dyDescent="0.25">
      <c r="B33" s="162"/>
      <c r="C33" s="5" t="s">
        <v>3</v>
      </c>
      <c r="D33" s="90">
        <f t="shared" ref="D33:E50" si="8">D9/D$7*100</f>
        <v>50.819192040042637</v>
      </c>
      <c r="E33" s="92">
        <f t="shared" ref="E33:H40" si="9">E9/E$7*100</f>
        <v>65.650138280192621</v>
      </c>
      <c r="F33" s="92">
        <f t="shared" si="9"/>
        <v>49.131828251162737</v>
      </c>
      <c r="G33" s="92">
        <f t="shared" si="9"/>
        <v>39.385348310360563</v>
      </c>
      <c r="H33" s="92">
        <f t="shared" si="9"/>
        <v>43.084313323600952</v>
      </c>
      <c r="I33" s="92">
        <f t="shared" ref="I33:J33" si="10">I9/I$7*100</f>
        <v>54.124502517238525</v>
      </c>
      <c r="J33" s="92">
        <f t="shared" si="10"/>
        <v>59.402530009373123</v>
      </c>
      <c r="L33" s="92">
        <f t="shared" ref="L33:O40" si="11">L9/L$7*100</f>
        <v>65.877085672138122</v>
      </c>
      <c r="M33" s="92">
        <f t="shared" si="11"/>
        <v>58.306920899596236</v>
      </c>
      <c r="N33" s="92">
        <f t="shared" si="11"/>
        <v>45.241775297669037</v>
      </c>
      <c r="O33" s="92">
        <f t="shared" si="11"/>
        <v>42.477686272539259</v>
      </c>
      <c r="P33" s="92">
        <f t="shared" ref="P33:Q33" si="12">P9/P$7*100</f>
        <v>54.172382492919269</v>
      </c>
      <c r="Q33" s="92">
        <f t="shared" si="12"/>
        <v>58.867061242924713</v>
      </c>
      <c r="S33" s="92">
        <f t="shared" ref="S33:V40" si="13">S9/S$7*100</f>
        <v>62.669975049036118</v>
      </c>
      <c r="T33" s="92">
        <f t="shared" si="13"/>
        <v>57.097130674812057</v>
      </c>
      <c r="U33" s="92">
        <f t="shared" si="13"/>
        <v>43.119706341839354</v>
      </c>
      <c r="V33" s="92">
        <f t="shared" si="13"/>
        <v>47.881193501748342</v>
      </c>
      <c r="W33" s="92">
        <f t="shared" ref="W33:X33" si="14">W9/W$7*100</f>
        <v>50.40256895678489</v>
      </c>
      <c r="X33" s="92">
        <f t="shared" si="14"/>
        <v>74.842783737941502</v>
      </c>
      <c r="Z33" s="92">
        <f t="shared" ref="Z33:AC40" si="15">Z9/Z$7*100</f>
        <v>57.704549949256034</v>
      </c>
      <c r="AA33" s="92">
        <f t="shared" si="15"/>
        <v>54.775983007372588</v>
      </c>
      <c r="AB33" s="92">
        <f t="shared" si="15"/>
        <v>45.013782976851125</v>
      </c>
      <c r="AC33" s="92">
        <f t="shared" si="15"/>
        <v>42.153063925106778</v>
      </c>
      <c r="AD33" s="92">
        <f t="shared" ref="AD33:AE33" si="16">AD9/AD$7*100</f>
        <v>50.021006350199428</v>
      </c>
      <c r="AE33" s="92">
        <f t="shared" si="16"/>
        <v>58.677440226301549</v>
      </c>
      <c r="AG33" s="92">
        <f t="shared" ref="AG33:AJ40" si="17">AG9/AG$7*100</f>
        <v>55.101425415599216</v>
      </c>
      <c r="AH33" s="92">
        <f t="shared" si="17"/>
        <v>54.076788140565831</v>
      </c>
      <c r="AI33" s="92">
        <f t="shared" si="17"/>
        <v>40.440806166778785</v>
      </c>
      <c r="AJ33" s="92">
        <f t="shared" si="17"/>
        <v>45.144233030410774</v>
      </c>
      <c r="AK33" s="92">
        <f t="shared" ref="AK33" si="18">AK9/AK$7*100</f>
        <v>53.775910513861689</v>
      </c>
      <c r="AL33" s="92"/>
      <c r="AN33" s="92">
        <f t="shared" ref="AN33:AQ40" si="19">AN9/AN$7*100</f>
        <v>60.412375167750568</v>
      </c>
      <c r="AO33" s="92">
        <f t="shared" si="19"/>
        <v>52.339885407460443</v>
      </c>
      <c r="AP33" s="92">
        <f t="shared" si="19"/>
        <v>35.717230829127807</v>
      </c>
      <c r="AQ33" s="92">
        <f t="shared" si="19"/>
        <v>41.632977927466314</v>
      </c>
      <c r="AR33" s="92">
        <f t="shared" ref="AR33" si="20">AR9/AR$7*100</f>
        <v>58.31103987411138</v>
      </c>
      <c r="AS33" s="92"/>
      <c r="AU33" s="92">
        <f t="shared" ref="AU33:AX40" si="21">AU9/AU$7*100</f>
        <v>57.385472102425773</v>
      </c>
      <c r="AV33" s="92">
        <f t="shared" si="21"/>
        <v>54.379326149713826</v>
      </c>
      <c r="AW33" s="92">
        <f t="shared" si="21"/>
        <v>32.446241565830853</v>
      </c>
      <c r="AX33" s="92">
        <f t="shared" si="21"/>
        <v>48.860801107879212</v>
      </c>
      <c r="AY33" s="92">
        <f t="shared" ref="AY33" si="22">AY9/AY$7*100</f>
        <v>53.292236029283558</v>
      </c>
      <c r="AZ33" s="92"/>
      <c r="BB33" s="92">
        <f t="shared" ref="BB33:BE40" si="23">BB9/BB$7*100</f>
        <v>57.832578711941473</v>
      </c>
      <c r="BC33" s="92">
        <f t="shared" si="23"/>
        <v>51.033233389467689</v>
      </c>
      <c r="BD33" s="92">
        <f t="shared" si="23"/>
        <v>38.452232535889493</v>
      </c>
      <c r="BE33" s="92">
        <f t="shared" si="23"/>
        <v>53.382456842767724</v>
      </c>
      <c r="BF33" s="92">
        <f t="shared" ref="BF33" si="24">BF9/BF$7*100</f>
        <v>47.16969003440046</v>
      </c>
      <c r="BG33" s="92"/>
    </row>
    <row r="34" spans="2:59" x14ac:dyDescent="0.25">
      <c r="B34" s="160" t="s">
        <v>22</v>
      </c>
      <c r="C34" s="5" t="s">
        <v>4</v>
      </c>
      <c r="D34" s="90">
        <f t="shared" si="8"/>
        <v>18.422044167620523</v>
      </c>
      <c r="E34" s="92">
        <f t="shared" si="9"/>
        <v>25.970336215543</v>
      </c>
      <c r="F34" s="92">
        <f t="shared" si="9"/>
        <v>17.799681100575786</v>
      </c>
      <c r="G34" s="92">
        <f t="shared" si="9"/>
        <v>17.609902576327034</v>
      </c>
      <c r="H34" s="92">
        <f t="shared" si="9"/>
        <v>12.939473712078655</v>
      </c>
      <c r="I34" s="92">
        <f t="shared" ref="I34" si="25">I10/I$7*100</f>
        <v>20.629731024433482</v>
      </c>
      <c r="J34" s="93"/>
      <c r="L34" s="92">
        <f t="shared" si="11"/>
        <v>36.769934172433274</v>
      </c>
      <c r="M34" s="92">
        <f t="shared" si="11"/>
        <v>29.082908452864391</v>
      </c>
      <c r="N34" s="92">
        <f t="shared" si="11"/>
        <v>17.230453661476769</v>
      </c>
      <c r="O34" s="92">
        <f t="shared" si="11"/>
        <v>12.13338950336041</v>
      </c>
      <c r="P34" s="92">
        <f t="shared" ref="P34" si="26">P10/P$7*100</f>
        <v>17.427252569420499</v>
      </c>
      <c r="Q34" s="93"/>
      <c r="S34" s="92">
        <f t="shared" si="13"/>
        <v>38.299060430277088</v>
      </c>
      <c r="T34" s="92">
        <f t="shared" si="13"/>
        <v>20.385575624969064</v>
      </c>
      <c r="U34" s="92">
        <f t="shared" si="13"/>
        <v>15.691267043404498</v>
      </c>
      <c r="V34" s="92">
        <f t="shared" si="13"/>
        <v>11.132669239115893</v>
      </c>
      <c r="W34" s="92">
        <f t="shared" ref="W34" si="27">W10/W$7*100</f>
        <v>22.116067982928573</v>
      </c>
      <c r="X34" s="93"/>
      <c r="Z34" s="92">
        <f t="shared" si="15"/>
        <v>14.860893843603499</v>
      </c>
      <c r="AA34" s="92">
        <f t="shared" si="15"/>
        <v>12.381624159860612</v>
      </c>
      <c r="AB34" s="92">
        <f t="shared" si="15"/>
        <v>23.153009329145284</v>
      </c>
      <c r="AC34" s="92">
        <f t="shared" si="15"/>
        <v>17.02084550142736</v>
      </c>
      <c r="AD34" s="92">
        <f t="shared" ref="AD34" si="28">AD10/AD$7*100</f>
        <v>26.728352145211996</v>
      </c>
      <c r="AE34" s="93"/>
      <c r="AG34" s="92">
        <f t="shared" si="17"/>
        <v>18.487596637296921</v>
      </c>
      <c r="AH34" s="92">
        <f t="shared" si="17"/>
        <v>18.64572273984432</v>
      </c>
      <c r="AI34" s="92">
        <f t="shared" si="17"/>
        <v>15.500582280872596</v>
      </c>
      <c r="AJ34" s="92">
        <f t="shared" si="17"/>
        <v>13.51164476037347</v>
      </c>
      <c r="AK34" s="92">
        <f t="shared" ref="AK34" si="29">AK10/AK$7*100</f>
        <v>35.122729756294895</v>
      </c>
      <c r="AL34" s="93"/>
      <c r="AN34" s="92">
        <f t="shared" si="19"/>
        <v>33.78811654916155</v>
      </c>
      <c r="AO34" s="92">
        <f t="shared" si="19"/>
        <v>14.428861082867236</v>
      </c>
      <c r="AP34" s="92">
        <f t="shared" si="19"/>
        <v>14.838759513603392</v>
      </c>
      <c r="AQ34" s="92">
        <f t="shared" si="19"/>
        <v>8.6273995708537505</v>
      </c>
      <c r="AR34" s="92"/>
      <c r="AS34" s="93"/>
      <c r="AU34" s="92">
        <f t="shared" si="21"/>
        <v>33.863613570971118</v>
      </c>
      <c r="AV34" s="92">
        <f t="shared" si="21"/>
        <v>15.714454851928592</v>
      </c>
      <c r="AW34" s="92">
        <f t="shared" si="21"/>
        <v>17.336367488216219</v>
      </c>
      <c r="AX34" s="92">
        <f t="shared" si="21"/>
        <v>10.729025751861904</v>
      </c>
      <c r="AY34" s="92">
        <f t="shared" ref="AY34" si="30">AY10/AY$7*100</f>
        <v>17.309502858327303</v>
      </c>
      <c r="AZ34" s="93"/>
      <c r="BB34" s="92">
        <f t="shared" si="23"/>
        <v>26.134483584239319</v>
      </c>
      <c r="BC34" s="92">
        <f t="shared" si="23"/>
        <v>18.013839263145922</v>
      </c>
      <c r="BD34" s="92">
        <f t="shared" si="23"/>
        <v>17.007777238468915</v>
      </c>
      <c r="BE34" s="92">
        <f t="shared" si="23"/>
        <v>8.6535665697366522</v>
      </c>
      <c r="BF34" s="92">
        <f t="shared" ref="BF34" si="31">BF10/BF$7*100</f>
        <v>41.625839659304816</v>
      </c>
      <c r="BG34" s="93"/>
    </row>
    <row r="35" spans="2:59" x14ac:dyDescent="0.25">
      <c r="B35" s="161"/>
      <c r="C35" s="5" t="s">
        <v>5</v>
      </c>
      <c r="D35" s="90">
        <f t="shared" si="8"/>
        <v>24.244512975823334</v>
      </c>
      <c r="E35" s="92">
        <f t="shared" si="9"/>
        <v>39.237812957449876</v>
      </c>
      <c r="F35" s="92">
        <f t="shared" si="9"/>
        <v>34.042305589017488</v>
      </c>
      <c r="G35" s="92">
        <f t="shared" si="9"/>
        <v>37.309042490030578</v>
      </c>
      <c r="H35" s="92">
        <f t="shared" si="9"/>
        <v>20.276359562106155</v>
      </c>
      <c r="I35" s="92">
        <f t="shared" ref="I35" si="32">I11/I$7*100</f>
        <v>13.593976332758215</v>
      </c>
      <c r="J35" s="93"/>
      <c r="L35" s="92">
        <f t="shared" si="11"/>
        <v>36.444487489338179</v>
      </c>
      <c r="M35" s="92">
        <f t="shared" si="11"/>
        <v>35.710536148893588</v>
      </c>
      <c r="N35" s="92">
        <f t="shared" si="11"/>
        <v>42.19940741362737</v>
      </c>
      <c r="O35" s="92">
        <f t="shared" si="11"/>
        <v>17.095836774272076</v>
      </c>
      <c r="P35" s="92">
        <f t="shared" ref="P35" si="33">P11/P$7*100</f>
        <v>18.269900266419768</v>
      </c>
      <c r="Q35" s="93"/>
      <c r="S35" s="92">
        <f t="shared" si="13"/>
        <v>32.67113646701376</v>
      </c>
      <c r="T35" s="92">
        <f t="shared" si="13"/>
        <v>29.743145262066857</v>
      </c>
      <c r="U35" s="92">
        <f t="shared" si="13"/>
        <v>34.591484543378456</v>
      </c>
      <c r="V35" s="92">
        <f t="shared" si="13"/>
        <v>17.800581976055359</v>
      </c>
      <c r="W35" s="92">
        <f t="shared" ref="W35" si="34">W11/W$7*100</f>
        <v>22.714830502483203</v>
      </c>
      <c r="X35" s="93"/>
      <c r="Z35" s="92">
        <f t="shared" si="15"/>
        <v>27.473597172342721</v>
      </c>
      <c r="AA35" s="92">
        <f t="shared" si="15"/>
        <v>29.575435720044439</v>
      </c>
      <c r="AB35" s="92">
        <f t="shared" si="15"/>
        <v>27.035662170759334</v>
      </c>
      <c r="AC35" s="92">
        <f t="shared" si="15"/>
        <v>16.313021562773713</v>
      </c>
      <c r="AD35" s="92">
        <f t="shared" ref="AD35" si="35">AD11/AD$7*100</f>
        <v>22.397628069796166</v>
      </c>
      <c r="AE35" s="93"/>
      <c r="AG35" s="92">
        <f t="shared" si="17"/>
        <v>16.948530214012507</v>
      </c>
      <c r="AH35" s="92">
        <f t="shared" si="17"/>
        <v>28.637433774218728</v>
      </c>
      <c r="AI35" s="92">
        <f t="shared" si="17"/>
        <v>30.825369841006701</v>
      </c>
      <c r="AJ35" s="92">
        <f t="shared" si="17"/>
        <v>22.821160359816268</v>
      </c>
      <c r="AK35" s="92">
        <f t="shared" ref="AK35" si="36">AK11/AK$7*100</f>
        <v>19.759230589592665</v>
      </c>
      <c r="AL35" s="93"/>
      <c r="AN35" s="92">
        <f t="shared" si="19"/>
        <v>23.072573080154903</v>
      </c>
      <c r="AO35" s="92">
        <f t="shared" si="19"/>
        <v>30.867811703088321</v>
      </c>
      <c r="AP35" s="92">
        <f t="shared" si="19"/>
        <v>20.106767651360265</v>
      </c>
      <c r="AQ35" s="92">
        <f t="shared" si="19"/>
        <v>12.664188934043025</v>
      </c>
      <c r="AR35" s="92"/>
      <c r="AS35" s="93"/>
      <c r="AU35" s="92">
        <f t="shared" si="21"/>
        <v>24.403723121737407</v>
      </c>
      <c r="AV35" s="92">
        <f t="shared" si="21"/>
        <v>28.769091194743424</v>
      </c>
      <c r="AW35" s="92">
        <f t="shared" si="21"/>
        <v>25.24206718587843</v>
      </c>
      <c r="AX35" s="92">
        <f t="shared" si="21"/>
        <v>20.904865650809768</v>
      </c>
      <c r="AY35" s="92">
        <f t="shared" ref="AY35" si="37">AY11/AY$7*100</f>
        <v>14.195036843118988</v>
      </c>
      <c r="AZ35" s="93"/>
      <c r="BB35" s="92">
        <f t="shared" si="23"/>
        <v>15.514237457373209</v>
      </c>
      <c r="BC35" s="92">
        <f t="shared" si="23"/>
        <v>28.311654381799318</v>
      </c>
      <c r="BD35" s="92">
        <f t="shared" si="23"/>
        <v>34.991170998806105</v>
      </c>
      <c r="BE35" s="92">
        <f t="shared" si="23"/>
        <v>19.261788557214839</v>
      </c>
      <c r="BF35" s="92">
        <f t="shared" ref="BF35" si="38">BF11/BF$7*100</f>
        <v>18.90601881034409</v>
      </c>
      <c r="BG35" s="93"/>
    </row>
    <row r="36" spans="2:59" x14ac:dyDescent="0.25">
      <c r="B36" s="161"/>
      <c r="C36" s="5" t="s">
        <v>6</v>
      </c>
      <c r="D36" s="90">
        <f t="shared" si="8"/>
        <v>26.833249107594071</v>
      </c>
      <c r="E36" s="92">
        <f t="shared" si="9"/>
        <v>28.247359895633394</v>
      </c>
      <c r="F36" s="92">
        <f t="shared" si="9"/>
        <v>38.494676820280681</v>
      </c>
      <c r="G36" s="92">
        <f t="shared" si="9"/>
        <v>36.368308656034678</v>
      </c>
      <c r="H36" s="92">
        <f t="shared" si="9"/>
        <v>30.135581394716223</v>
      </c>
      <c r="I36" s="92">
        <f t="shared" ref="I36" si="39">I12/I$7*100</f>
        <v>17.303755535706912</v>
      </c>
      <c r="J36" s="93"/>
      <c r="L36" s="92">
        <f t="shared" si="11"/>
        <v>17.904379065111893</v>
      </c>
      <c r="M36" s="92">
        <f t="shared" si="11"/>
        <v>25.527866462533446</v>
      </c>
      <c r="N36" s="92">
        <f t="shared" si="11"/>
        <v>29.631152711044749</v>
      </c>
      <c r="O36" s="92">
        <f t="shared" si="11"/>
        <v>31.980023281714892</v>
      </c>
      <c r="P36" s="92">
        <f t="shared" ref="P36" si="40">P12/P$7*100</f>
        <v>24.353291616251909</v>
      </c>
      <c r="Q36" s="93"/>
      <c r="S36" s="92">
        <f t="shared" si="13"/>
        <v>22.913545677813744</v>
      </c>
      <c r="T36" s="92">
        <f t="shared" si="13"/>
        <v>30.66519673213066</v>
      </c>
      <c r="U36" s="92">
        <f t="shared" si="13"/>
        <v>36.012585798323258</v>
      </c>
      <c r="V36" s="92">
        <f t="shared" si="13"/>
        <v>26.060477169960201</v>
      </c>
      <c r="W36" s="92">
        <f t="shared" ref="W36" si="41">W12/W$7*100</f>
        <v>22.506375449169767</v>
      </c>
      <c r="X36" s="93"/>
      <c r="Z36" s="92">
        <f t="shared" si="15"/>
        <v>25.984176036381346</v>
      </c>
      <c r="AA36" s="92">
        <f t="shared" si="15"/>
        <v>32.634181336314569</v>
      </c>
      <c r="AB36" s="92">
        <f t="shared" si="15"/>
        <v>31.315535575741261</v>
      </c>
      <c r="AC36" s="92">
        <f t="shared" si="15"/>
        <v>24.824450088950361</v>
      </c>
      <c r="AD36" s="92">
        <f t="shared" ref="AD36" si="42">AD12/AD$7*100</f>
        <v>22.861114332492257</v>
      </c>
      <c r="AE36" s="93"/>
      <c r="AG36" s="92">
        <f t="shared" si="17"/>
        <v>25.404218430112124</v>
      </c>
      <c r="AH36" s="92">
        <f t="shared" si="17"/>
        <v>25.523370772888178</v>
      </c>
      <c r="AI36" s="92">
        <f t="shared" si="17"/>
        <v>32.217717538681043</v>
      </c>
      <c r="AJ36" s="92">
        <f t="shared" si="17"/>
        <v>32.027721812865209</v>
      </c>
      <c r="AK36" s="92">
        <f t="shared" ref="AK36" si="43">AK12/AK$7*100</f>
        <v>17.042441290172007</v>
      </c>
      <c r="AL36" s="93"/>
      <c r="AN36" s="92">
        <f t="shared" si="19"/>
        <v>23.364792691462334</v>
      </c>
      <c r="AO36" s="92">
        <f t="shared" si="19"/>
        <v>29.71782012450609</v>
      </c>
      <c r="AP36" s="92">
        <f t="shared" si="19"/>
        <v>27.745653605495889</v>
      </c>
      <c r="AQ36" s="92">
        <f t="shared" si="19"/>
        <v>27.882201665614886</v>
      </c>
      <c r="AR36" s="92">
        <f t="shared" ref="AR36" si="44">AR12/AR$7*100</f>
        <v>11.282467772792778</v>
      </c>
      <c r="AS36" s="93"/>
      <c r="AU36" s="92">
        <f t="shared" si="21"/>
        <v>19.725310314173537</v>
      </c>
      <c r="AV36" s="92">
        <f t="shared" si="21"/>
        <v>28.301850186828194</v>
      </c>
      <c r="AW36" s="92">
        <f t="shared" si="21"/>
        <v>37.529207266955929</v>
      </c>
      <c r="AX36" s="92">
        <f t="shared" si="21"/>
        <v>29.720297862207655</v>
      </c>
      <c r="AY36" s="92">
        <f t="shared" ref="AY36" si="45">AY12/AY$7*100</f>
        <v>19.709251385144753</v>
      </c>
      <c r="AZ36" s="93"/>
      <c r="BB36" s="92">
        <f t="shared" si="23"/>
        <v>20.185131463531533</v>
      </c>
      <c r="BC36" s="92">
        <f t="shared" si="23"/>
        <v>28.414583349726048</v>
      </c>
      <c r="BD36" s="92">
        <f t="shared" si="23"/>
        <v>28.595516198201754</v>
      </c>
      <c r="BE36" s="92">
        <f t="shared" si="23"/>
        <v>32.717640448227748</v>
      </c>
      <c r="BF36" s="92">
        <f t="shared" ref="BF36" si="46">BF12/BF$7*100</f>
        <v>18.254114491316649</v>
      </c>
      <c r="BG36" s="93"/>
    </row>
    <row r="37" spans="2:59" x14ac:dyDescent="0.25">
      <c r="B37" s="162"/>
      <c r="C37" s="5" t="s">
        <v>7</v>
      </c>
      <c r="D37" s="90">
        <f t="shared" si="8"/>
        <v>30.500193748962058</v>
      </c>
      <c r="E37" s="92">
        <f t="shared" si="9"/>
        <v>6.5444909313736987</v>
      </c>
      <c r="F37" s="92">
        <f t="shared" si="9"/>
        <v>9.6633364901260386</v>
      </c>
      <c r="G37" s="92">
        <f t="shared" si="9"/>
        <v>8.7127462776077191</v>
      </c>
      <c r="H37" s="92">
        <f t="shared" si="9"/>
        <v>36.648585331098936</v>
      </c>
      <c r="I37" s="92">
        <f t="shared" ref="I37:J37" si="47">I13/I$7*100</f>
        <v>48.472537107101402</v>
      </c>
      <c r="J37" s="92">
        <f t="shared" si="47"/>
        <v>88.468597901707497</v>
      </c>
      <c r="L37" s="92">
        <f t="shared" si="11"/>
        <v>8.8811992731166711</v>
      </c>
      <c r="M37" s="92">
        <f t="shared" si="11"/>
        <v>9.6786889357085606</v>
      </c>
      <c r="N37" s="92">
        <f t="shared" si="11"/>
        <v>10.938986213851088</v>
      </c>
      <c r="O37" s="92">
        <f t="shared" si="11"/>
        <v>38.790750440652715</v>
      </c>
      <c r="P37" s="92">
        <f t="shared" ref="P37:Q37" si="48">P13/P$7*100</f>
        <v>39.949555547907792</v>
      </c>
      <c r="Q37" s="92">
        <f t="shared" si="48"/>
        <v>69.772845422302495</v>
      </c>
      <c r="S37" s="92"/>
      <c r="T37" s="92">
        <f t="shared" si="13"/>
        <v>19.206082380833418</v>
      </c>
      <c r="U37" s="92">
        <f t="shared" si="13"/>
        <v>13.704662614893751</v>
      </c>
      <c r="V37" s="92">
        <f t="shared" si="13"/>
        <v>45.006271614868652</v>
      </c>
      <c r="W37" s="92">
        <f t="shared" ref="W37" si="49">W13/W$7*100</f>
        <v>32.662726065418404</v>
      </c>
      <c r="X37" s="92"/>
      <c r="Z37" s="92">
        <f t="shared" si="15"/>
        <v>31.681332947672409</v>
      </c>
      <c r="AA37" s="92">
        <f t="shared" si="15"/>
        <v>25.40875878378036</v>
      </c>
      <c r="AB37" s="92">
        <f t="shared" si="15"/>
        <v>18.495792924354106</v>
      </c>
      <c r="AC37" s="92">
        <f t="shared" si="15"/>
        <v>41.841682846848535</v>
      </c>
      <c r="AD37" s="92">
        <f t="shared" ref="AD37:AE37" si="50">AD13/AD$7*100</f>
        <v>28.012905452499524</v>
      </c>
      <c r="AE37" s="92">
        <f t="shared" si="50"/>
        <v>51.950863055863685</v>
      </c>
      <c r="AG37" s="92">
        <f t="shared" si="17"/>
        <v>39.159654718578409</v>
      </c>
      <c r="AH37" s="92">
        <f t="shared" si="17"/>
        <v>27.193472713048862</v>
      </c>
      <c r="AI37" s="92">
        <f t="shared" si="17"/>
        <v>21.45633033943961</v>
      </c>
      <c r="AJ37" s="92">
        <f t="shared" si="17"/>
        <v>31.639473066944984</v>
      </c>
      <c r="AK37" s="92">
        <f t="shared" ref="AK37" si="51">AK13/AK$7*100</f>
        <v>28.075598363940429</v>
      </c>
      <c r="AL37" s="92"/>
      <c r="AN37" s="92">
        <f t="shared" si="19"/>
        <v>19.774517679221169</v>
      </c>
      <c r="AO37" s="92">
        <f t="shared" si="19"/>
        <v>24.985507089538441</v>
      </c>
      <c r="AP37" s="92">
        <f t="shared" si="19"/>
        <v>37.308819229540383</v>
      </c>
      <c r="AQ37" s="92">
        <f t="shared" si="19"/>
        <v>50.82620982948832</v>
      </c>
      <c r="AR37" s="92">
        <f t="shared" ref="AR37" si="52">AR13/AR$7*100</f>
        <v>55.219352106633579</v>
      </c>
      <c r="AS37" s="92"/>
      <c r="AU37" s="92">
        <f t="shared" si="21"/>
        <v>22.00735299311788</v>
      </c>
      <c r="AV37" s="92">
        <f t="shared" si="21"/>
        <v>27.214603766499867</v>
      </c>
      <c r="AW37" s="92">
        <f t="shared" si="21"/>
        <v>19.892358058949338</v>
      </c>
      <c r="AX37" s="92">
        <f t="shared" si="21"/>
        <v>38.645810735120598</v>
      </c>
      <c r="AY37" s="92">
        <f t="shared" ref="AY37:AZ37" si="53">AY13/AY$7*100</f>
        <v>48.786208913408949</v>
      </c>
      <c r="AZ37" s="92">
        <f t="shared" si="53"/>
        <v>54.12689643718435</v>
      </c>
      <c r="BB37" s="92">
        <f t="shared" si="23"/>
        <v>38.166147494855899</v>
      </c>
      <c r="BC37" s="92">
        <f t="shared" si="23"/>
        <v>25.259923005328794</v>
      </c>
      <c r="BD37" s="92">
        <f t="shared" si="23"/>
        <v>19.405535564523145</v>
      </c>
      <c r="BE37" s="92">
        <f t="shared" si="23"/>
        <v>39.367004424820728</v>
      </c>
      <c r="BF37" s="92">
        <f t="shared" ref="BF37" si="54">BF13/BF$7*100</f>
        <v>21.214027039034434</v>
      </c>
      <c r="BG37" s="92"/>
    </row>
    <row r="38" spans="2:59" x14ac:dyDescent="0.25">
      <c r="B38" s="187" t="s">
        <v>23</v>
      </c>
      <c r="C38" s="5" t="s">
        <v>8</v>
      </c>
      <c r="D38" s="90">
        <f t="shared" si="8"/>
        <v>44.858075581739612</v>
      </c>
      <c r="E38" s="92">
        <f t="shared" si="9"/>
        <v>22.16677790784513</v>
      </c>
      <c r="F38" s="92">
        <f t="shared" si="9"/>
        <v>35.32310420321452</v>
      </c>
      <c r="G38" s="92">
        <f t="shared" si="9"/>
        <v>35.694276357225263</v>
      </c>
      <c r="H38" s="92">
        <f t="shared" si="9"/>
        <v>52.874941785236743</v>
      </c>
      <c r="I38" s="92">
        <f t="shared" ref="I38:J38" si="55">I14/I$7*100</f>
        <v>56.028499236668935</v>
      </c>
      <c r="J38" s="92">
        <f t="shared" si="55"/>
        <v>53.659629717362265</v>
      </c>
      <c r="L38" s="92">
        <f t="shared" si="11"/>
        <v>30.115342604424672</v>
      </c>
      <c r="M38" s="92">
        <f t="shared" si="11"/>
        <v>23.428208679742081</v>
      </c>
      <c r="N38" s="92">
        <f t="shared" si="11"/>
        <v>34.865429167041157</v>
      </c>
      <c r="O38" s="92">
        <f t="shared" si="11"/>
        <v>54.262945309193654</v>
      </c>
      <c r="P38" s="92">
        <f t="shared" ref="P38:Q38" si="56">P14/P$7*100</f>
        <v>49.877029771119993</v>
      </c>
      <c r="Q38" s="92">
        <f t="shared" si="56"/>
        <v>61.044417589681153</v>
      </c>
      <c r="S38" s="92">
        <f t="shared" si="13"/>
        <v>38.177864729500293</v>
      </c>
      <c r="T38" s="92">
        <f t="shared" si="13"/>
        <v>43.810707746566159</v>
      </c>
      <c r="U38" s="92">
        <f t="shared" si="13"/>
        <v>36.44038978663653</v>
      </c>
      <c r="V38" s="92">
        <f t="shared" si="13"/>
        <v>51.035702655393159</v>
      </c>
      <c r="W38" s="92">
        <f t="shared" ref="W38" si="57">W14/W$7*100</f>
        <v>44.46169106964156</v>
      </c>
      <c r="X38" s="92"/>
      <c r="Z38" s="92">
        <f t="shared" si="15"/>
        <v>40.768779505787876</v>
      </c>
      <c r="AA38" s="92">
        <f t="shared" si="15"/>
        <v>42.573105279440121</v>
      </c>
      <c r="AB38" s="92">
        <f t="shared" si="15"/>
        <v>40.881527836894882</v>
      </c>
      <c r="AC38" s="92">
        <f t="shared" si="15"/>
        <v>56.085432081814567</v>
      </c>
      <c r="AD38" s="92">
        <f t="shared" ref="AD38:AE38" si="58">AD14/AD$7*100</f>
        <v>43.443883354235439</v>
      </c>
      <c r="AE38" s="92">
        <f t="shared" si="58"/>
        <v>35.211678820111771</v>
      </c>
      <c r="AG38" s="92">
        <f t="shared" si="17"/>
        <v>54.285609132908121</v>
      </c>
      <c r="AH38" s="92">
        <f t="shared" si="17"/>
        <v>43.015626051704601</v>
      </c>
      <c r="AI38" s="92">
        <f t="shared" si="17"/>
        <v>35.912460924129164</v>
      </c>
      <c r="AJ38" s="92">
        <f t="shared" si="17"/>
        <v>42.851662396218032</v>
      </c>
      <c r="AK38" s="92">
        <f t="shared" ref="AK38" si="59">AK14/AK$7*100</f>
        <v>40.534686805792049</v>
      </c>
      <c r="AL38" s="92"/>
      <c r="AN38" s="92">
        <f t="shared" si="19"/>
        <v>35.454904431122813</v>
      </c>
      <c r="AO38" s="92">
        <f t="shared" si="19"/>
        <v>38.874593125988312</v>
      </c>
      <c r="AP38" s="92">
        <f t="shared" si="19"/>
        <v>48.073364169057172</v>
      </c>
      <c r="AQ38" s="92">
        <f t="shared" si="19"/>
        <v>69.354032000086505</v>
      </c>
      <c r="AR38" s="92">
        <f t="shared" ref="AR38" si="60">AR14/AR$7*100</f>
        <v>64.950715279636739</v>
      </c>
      <c r="AS38" s="92"/>
      <c r="AU38" s="92">
        <f t="shared" si="21"/>
        <v>44.400941156249964</v>
      </c>
      <c r="AV38" s="92">
        <f t="shared" si="21"/>
        <v>33.551295410437518</v>
      </c>
      <c r="AW38" s="92">
        <f t="shared" si="21"/>
        <v>41.615304505240147</v>
      </c>
      <c r="AX38" s="92">
        <f t="shared" si="21"/>
        <v>55.71298880948963</v>
      </c>
      <c r="AY38" s="92">
        <f t="shared" ref="AY38:AZ38" si="61">AY14/AY$7*100</f>
        <v>58.709005723523909</v>
      </c>
      <c r="AZ38" s="92">
        <f t="shared" si="61"/>
        <v>72.800034625101588</v>
      </c>
      <c r="BB38" s="92">
        <f t="shared" si="23"/>
        <v>60.520942720853498</v>
      </c>
      <c r="BC38" s="92">
        <f t="shared" si="23"/>
        <v>35.79895622051778</v>
      </c>
      <c r="BD38" s="92">
        <f t="shared" si="23"/>
        <v>27.292886991255223</v>
      </c>
      <c r="BE38" s="92">
        <f t="shared" si="23"/>
        <v>56.367938932262994</v>
      </c>
      <c r="BF38" s="92">
        <f t="shared" ref="BF38:BG38" si="62">BF14/BF$7*100</f>
        <v>40.535729810237349</v>
      </c>
      <c r="BG38" s="92">
        <f t="shared" si="62"/>
        <v>51.044513715907094</v>
      </c>
    </row>
    <row r="39" spans="2:59" ht="16.5" customHeight="1" x14ac:dyDescent="0.25">
      <c r="B39" s="188"/>
      <c r="C39" s="5" t="s">
        <v>9</v>
      </c>
      <c r="D39" s="90">
        <f t="shared" si="8"/>
        <v>29.531985298174686</v>
      </c>
      <c r="E39" s="92">
        <f t="shared" si="9"/>
        <v>38.299792066270442</v>
      </c>
      <c r="F39" s="92">
        <f t="shared" si="9"/>
        <v>28.949158445702604</v>
      </c>
      <c r="G39" s="92">
        <f t="shared" si="9"/>
        <v>38.876238218775875</v>
      </c>
      <c r="H39" s="92">
        <f t="shared" si="9"/>
        <v>27.455930039102107</v>
      </c>
      <c r="I39" s="92">
        <f t="shared" ref="I39:J39" si="63">I15/I$7*100</f>
        <v>23.604658068123712</v>
      </c>
      <c r="J39" s="92">
        <f t="shared" si="63"/>
        <v>36.344906207045717</v>
      </c>
      <c r="L39" s="92">
        <f t="shared" si="11"/>
        <v>39.189980611364682</v>
      </c>
      <c r="M39" s="92">
        <f t="shared" si="11"/>
        <v>34.474348109117365</v>
      </c>
      <c r="N39" s="92">
        <f t="shared" si="11"/>
        <v>39.612787829207925</v>
      </c>
      <c r="O39" s="92">
        <f t="shared" si="11"/>
        <v>26.418114483183892</v>
      </c>
      <c r="P39" s="92">
        <f t="shared" ref="P39" si="64">P15/P$7*100</f>
        <v>24.934307602034426</v>
      </c>
      <c r="Q39" s="92"/>
      <c r="S39" s="92">
        <f t="shared" si="13"/>
        <v>41.242096400434029</v>
      </c>
      <c r="T39" s="92">
        <f t="shared" si="13"/>
        <v>30.348501665210652</v>
      </c>
      <c r="U39" s="92">
        <f t="shared" si="13"/>
        <v>34.898151308369393</v>
      </c>
      <c r="V39" s="92">
        <f t="shared" si="13"/>
        <v>25.98993370355932</v>
      </c>
      <c r="W39" s="92">
        <f t="shared" ref="W39" si="65">W15/W$7*100</f>
        <v>27.03832061713846</v>
      </c>
      <c r="X39" s="92"/>
      <c r="Z39" s="92">
        <f t="shared" si="15"/>
        <v>36.127572519131299</v>
      </c>
      <c r="AA39" s="92">
        <f t="shared" si="15"/>
        <v>23.696841533535629</v>
      </c>
      <c r="AB39" s="92">
        <f t="shared" si="15"/>
        <v>38.163861880060473</v>
      </c>
      <c r="AC39" s="92">
        <f t="shared" si="15"/>
        <v>23.360886354397117</v>
      </c>
      <c r="AD39" s="92">
        <f t="shared" ref="AD39" si="66">AD15/AD$7*100</f>
        <v>32.669997358535426</v>
      </c>
      <c r="AE39" s="92"/>
      <c r="AG39" s="92">
        <f t="shared" si="17"/>
        <v>31.905445823671457</v>
      </c>
      <c r="AH39" s="92">
        <f t="shared" si="17"/>
        <v>24.92066417234933</v>
      </c>
      <c r="AI39" s="92">
        <f t="shared" si="17"/>
        <v>34.408321767994849</v>
      </c>
      <c r="AJ39" s="92">
        <f t="shared" si="17"/>
        <v>28.79662863836321</v>
      </c>
      <c r="AK39" s="92">
        <f t="shared" ref="AK39" si="67">AK15/AK$7*100</f>
        <v>36.711969667266295</v>
      </c>
      <c r="AL39" s="92"/>
      <c r="AN39" s="92">
        <f t="shared" si="19"/>
        <v>37.669794983142943</v>
      </c>
      <c r="AO39" s="92">
        <f t="shared" si="19"/>
        <v>27.24589997443956</v>
      </c>
      <c r="AP39" s="92">
        <f t="shared" si="19"/>
        <v>33.803022677425375</v>
      </c>
      <c r="AQ39" s="92">
        <f t="shared" si="19"/>
        <v>19.659189847873964</v>
      </c>
      <c r="AR39" s="92">
        <f t="shared" ref="AR39" si="68">AR15/AR$7*100</f>
        <v>27.871040693641824</v>
      </c>
      <c r="AS39" s="92"/>
      <c r="AU39" s="92">
        <f t="shared" si="21"/>
        <v>28.60770757453729</v>
      </c>
      <c r="AV39" s="92">
        <f t="shared" si="21"/>
        <v>28.785372510027585</v>
      </c>
      <c r="AW39" s="92">
        <f t="shared" si="21"/>
        <v>37.777706413067733</v>
      </c>
      <c r="AX39" s="92">
        <f t="shared" si="21"/>
        <v>27.579414481281102</v>
      </c>
      <c r="AY39" s="92">
        <f t="shared" ref="AY39" si="69">AY15/AY$7*100</f>
        <v>30.484330333926124</v>
      </c>
      <c r="AZ39" s="92"/>
      <c r="BB39" s="92">
        <f t="shared" si="23"/>
        <v>25.998530109260816</v>
      </c>
      <c r="BC39" s="92">
        <f t="shared" si="23"/>
        <v>29.110224352461074</v>
      </c>
      <c r="BD39" s="92">
        <f t="shared" si="23"/>
        <v>37.244651785059482</v>
      </c>
      <c r="BE39" s="92">
        <f t="shared" si="23"/>
        <v>22.95890859019396</v>
      </c>
      <c r="BF39" s="92">
        <f t="shared" ref="BF39" si="70">BF15/BF$7*100</f>
        <v>52.871941175565837</v>
      </c>
      <c r="BG39" s="92"/>
    </row>
    <row r="40" spans="2:59" x14ac:dyDescent="0.25">
      <c r="B40" s="188"/>
      <c r="C40" s="5" t="s">
        <v>10</v>
      </c>
      <c r="D40" s="90">
        <f t="shared" si="8"/>
        <v>25.152837024801173</v>
      </c>
      <c r="E40" s="92">
        <f t="shared" si="9"/>
        <v>39.363465142620818</v>
      </c>
      <c r="F40" s="92">
        <f t="shared" ref="F40:I40" si="71">F16/F$7*100</f>
        <v>33.967360453202325</v>
      </c>
      <c r="G40" s="92">
        <f t="shared" si="71"/>
        <v>25.429485423998869</v>
      </c>
      <c r="H40" s="92">
        <f t="shared" si="71"/>
        <v>19.669128175661125</v>
      </c>
      <c r="I40" s="92">
        <f t="shared" si="71"/>
        <v>20.003238229667819</v>
      </c>
      <c r="J40" s="93"/>
      <c r="L40" s="92">
        <f t="shared" si="11"/>
        <v>30.452714178494301</v>
      </c>
      <c r="M40" s="92">
        <f t="shared" ref="M40:P40" si="72">M16/M$7*100</f>
        <v>42.097443211140543</v>
      </c>
      <c r="N40" s="92">
        <f t="shared" si="72"/>
        <v>25.52178300375089</v>
      </c>
      <c r="O40" s="92">
        <f t="shared" si="72"/>
        <v>18.387495453706592</v>
      </c>
      <c r="P40" s="92">
        <f t="shared" si="72"/>
        <v>24.774024387238356</v>
      </c>
      <c r="Q40" s="93"/>
      <c r="S40" s="92">
        <f t="shared" si="13"/>
        <v>20.580038870065689</v>
      </c>
      <c r="T40" s="92">
        <f t="shared" ref="T40:W40" si="73">T16/T$7*100</f>
        <v>25.716819573376537</v>
      </c>
      <c r="U40" s="92">
        <f t="shared" si="73"/>
        <v>28.661458904994042</v>
      </c>
      <c r="V40" s="92">
        <f t="shared" si="73"/>
        <v>22.88553570770668</v>
      </c>
      <c r="W40" s="92">
        <f t="shared" si="73"/>
        <v>28.133586853418546</v>
      </c>
      <c r="X40" s="93"/>
      <c r="Z40" s="92">
        <f t="shared" si="15"/>
        <v>23.103647975080804</v>
      </c>
      <c r="AA40" s="92">
        <f t="shared" ref="AA40:AD40" si="74">AA16/AA$7*100</f>
        <v>33.730053187024239</v>
      </c>
      <c r="AB40" s="92">
        <f t="shared" si="74"/>
        <v>20.954610283044641</v>
      </c>
      <c r="AC40" s="92">
        <f t="shared" si="74"/>
        <v>18.758327347768837</v>
      </c>
      <c r="AD40" s="92">
        <f t="shared" si="74"/>
        <v>23.483712699545592</v>
      </c>
      <c r="AE40" s="93"/>
      <c r="AG40" s="92">
        <f t="shared" si="17"/>
        <v>13.635341779034855</v>
      </c>
      <c r="AH40" s="92">
        <f t="shared" ref="AH40:AK40" si="75">AH16/AH$7*100</f>
        <v>31.036072133005732</v>
      </c>
      <c r="AI40" s="92">
        <f t="shared" si="75"/>
        <v>29.388786097716206</v>
      </c>
      <c r="AJ40" s="92">
        <f t="shared" si="75"/>
        <v>28.351708965418691</v>
      </c>
      <c r="AK40" s="92">
        <f t="shared" si="75"/>
        <v>22.753343526941659</v>
      </c>
      <c r="AL40" s="95">
        <v>0</v>
      </c>
      <c r="AN40" s="92">
        <f t="shared" si="19"/>
        <v>26.595805197936428</v>
      </c>
      <c r="AO40" s="92">
        <f t="shared" ref="AO40:AQ40" si="76">AO16/AO$7*100</f>
        <v>33.074595167716879</v>
      </c>
      <c r="AP40" s="92">
        <f t="shared" si="76"/>
        <v>18.123613153517383</v>
      </c>
      <c r="AQ40" s="92">
        <f t="shared" si="76"/>
        <v>10.761918006023146</v>
      </c>
      <c r="AR40" s="92"/>
      <c r="AS40" s="93"/>
      <c r="AU40" s="92">
        <f t="shared" si="21"/>
        <v>26.663619789098071</v>
      </c>
      <c r="AV40" s="92">
        <f t="shared" ref="AV40:AY40" si="77">AV16/AV$7*100</f>
        <v>36.515509199974844</v>
      </c>
      <c r="AW40" s="92">
        <f t="shared" si="77"/>
        <v>20.606989081692074</v>
      </c>
      <c r="AX40" s="92">
        <f t="shared" si="77"/>
        <v>16.707596709229207</v>
      </c>
      <c r="AY40" s="92">
        <f t="shared" si="77"/>
        <v>10.806663942549953</v>
      </c>
      <c r="AZ40" s="93"/>
      <c r="BB40" s="92">
        <f t="shared" si="23"/>
        <v>13.27594231682493</v>
      </c>
      <c r="BC40" s="92">
        <f t="shared" ref="BC40:BE40" si="78">BC16/BC$7*100</f>
        <v>33.993590340857317</v>
      </c>
      <c r="BD40" s="92">
        <f t="shared" si="78"/>
        <v>35.255830628636531</v>
      </c>
      <c r="BE40" s="92">
        <f t="shared" si="78"/>
        <v>20.673152477543031</v>
      </c>
      <c r="BF40" s="92"/>
      <c r="BG40" s="93"/>
    </row>
    <row r="41" spans="2:59" x14ac:dyDescent="0.25">
      <c r="B41" s="189"/>
      <c r="C41" s="5" t="s">
        <v>122</v>
      </c>
      <c r="D41" s="94"/>
      <c r="E41" s="93"/>
      <c r="F41" s="93"/>
      <c r="G41" s="95">
        <v>0</v>
      </c>
      <c r="H41" s="95">
        <v>0</v>
      </c>
      <c r="I41" s="93"/>
      <c r="J41" s="95">
        <v>0</v>
      </c>
      <c r="L41" s="93"/>
      <c r="M41" s="95">
        <v>0</v>
      </c>
      <c r="N41" s="95">
        <v>0</v>
      </c>
      <c r="O41" s="95"/>
      <c r="P41" s="93"/>
      <c r="Q41" s="95">
        <v>0</v>
      </c>
      <c r="S41" s="95">
        <v>0</v>
      </c>
      <c r="T41" s="93"/>
      <c r="U41" s="95">
        <v>0</v>
      </c>
      <c r="V41" s="95"/>
      <c r="W41" s="93"/>
      <c r="X41" s="95"/>
      <c r="Z41" s="95">
        <v>0</v>
      </c>
      <c r="AA41" s="95">
        <v>0</v>
      </c>
      <c r="AB41" s="95">
        <v>0</v>
      </c>
      <c r="AC41" s="95"/>
      <c r="AD41" s="93"/>
      <c r="AE41" s="95">
        <v>0</v>
      </c>
      <c r="AG41" s="93"/>
      <c r="AH41" s="93"/>
      <c r="AI41" s="95"/>
      <c r="AJ41" s="95">
        <v>0</v>
      </c>
      <c r="AK41" s="95">
        <v>0</v>
      </c>
      <c r="AL41" s="95">
        <v>0</v>
      </c>
      <c r="AN41" s="93"/>
      <c r="AO41" s="93"/>
      <c r="AP41" s="95">
        <v>0</v>
      </c>
      <c r="AQ41" s="95"/>
      <c r="AR41" s="95">
        <v>0</v>
      </c>
      <c r="AS41" s="95"/>
      <c r="AU41" s="93"/>
      <c r="AV41" s="93"/>
      <c r="AW41" s="95">
        <v>0</v>
      </c>
      <c r="AX41" s="95">
        <v>0</v>
      </c>
      <c r="AY41" s="95">
        <v>0</v>
      </c>
      <c r="AZ41" s="95"/>
      <c r="BB41" s="93"/>
      <c r="BC41" s="93"/>
      <c r="BD41" s="95"/>
      <c r="BE41" s="95">
        <v>0</v>
      </c>
      <c r="BF41" s="95">
        <v>0</v>
      </c>
      <c r="BG41" s="95">
        <v>0</v>
      </c>
    </row>
    <row r="42" spans="2:59" x14ac:dyDescent="0.25">
      <c r="B42" s="160" t="s">
        <v>38</v>
      </c>
      <c r="C42" s="5" t="s">
        <v>37</v>
      </c>
      <c r="D42" s="90">
        <f t="shared" si="8"/>
        <v>93.772880440359501</v>
      </c>
      <c r="E42" s="92">
        <f t="shared" si="8"/>
        <v>98.701242495079327</v>
      </c>
      <c r="F42" s="92">
        <f t="shared" ref="F42:J42" si="79">F18/F$7*100</f>
        <v>85.97864166516473</v>
      </c>
      <c r="G42" s="92">
        <f t="shared" si="79"/>
        <v>95.195935396815173</v>
      </c>
      <c r="H42" s="92">
        <f t="shared" si="79"/>
        <v>92.026140779409772</v>
      </c>
      <c r="I42" s="92">
        <f t="shared" si="79"/>
        <v>96.109703410382409</v>
      </c>
      <c r="J42" s="92">
        <f t="shared" si="79"/>
        <v>98.935939965171372</v>
      </c>
      <c r="L42" s="92">
        <f t="shared" ref="L42:P42" si="80">L18/L$7*100</f>
        <v>98.466670737334496</v>
      </c>
      <c r="M42" s="92">
        <f t="shared" si="80"/>
        <v>95.544767713486451</v>
      </c>
      <c r="N42" s="92">
        <f t="shared" si="80"/>
        <v>94.351476608013158</v>
      </c>
      <c r="O42" s="92">
        <f t="shared" si="80"/>
        <v>90.862716905336029</v>
      </c>
      <c r="P42" s="92">
        <f t="shared" si="80"/>
        <v>94.870730848792618</v>
      </c>
      <c r="Q42" s="92">
        <f t="shared" ref="Q42" si="81">Q18/Q$7*100</f>
        <v>92.674179248900202</v>
      </c>
      <c r="S42" s="92">
        <f t="shared" ref="S42:W42" si="82">S18/S$7*100</f>
        <v>95.509688564808769</v>
      </c>
      <c r="T42" s="92">
        <f t="shared" si="82"/>
        <v>91.283424830124162</v>
      </c>
      <c r="U42" s="92">
        <f t="shared" si="82"/>
        <v>93.397138582282395</v>
      </c>
      <c r="V42" s="92">
        <f t="shared" si="82"/>
        <v>94.078061448334239</v>
      </c>
      <c r="W42" s="92">
        <f t="shared" si="82"/>
        <v>95.784106474379243</v>
      </c>
      <c r="X42" s="92">
        <f t="shared" ref="S42:X48" si="83">X18/X$7*100</f>
        <v>75.846836694672348</v>
      </c>
      <c r="Z42" s="92">
        <f t="shared" ref="Z42:AD42" si="84">Z18/Z$7*100</f>
        <v>97.601052376405349</v>
      </c>
      <c r="AA42" s="92">
        <f t="shared" si="84"/>
        <v>93.373395200062021</v>
      </c>
      <c r="AB42" s="92">
        <f t="shared" si="84"/>
        <v>95.514951862428859</v>
      </c>
      <c r="AC42" s="92">
        <f t="shared" si="84"/>
        <v>89.977307512374836</v>
      </c>
      <c r="AD42" s="92">
        <f t="shared" si="84"/>
        <v>94.081972095265755</v>
      </c>
      <c r="AE42" s="92">
        <f t="shared" ref="AE42" si="85">AE18/AE$7*100</f>
        <v>91.111246226537745</v>
      </c>
      <c r="AG42" s="92">
        <f t="shared" ref="AG42:AK42" si="86">AG18/AG$7*100</f>
        <v>96.750853946508101</v>
      </c>
      <c r="AH42" s="92">
        <f t="shared" si="86"/>
        <v>92.010731635761985</v>
      </c>
      <c r="AI42" s="92">
        <f t="shared" si="86"/>
        <v>97.724100001932939</v>
      </c>
      <c r="AJ42" s="92">
        <f t="shared" si="86"/>
        <v>91.026079614809191</v>
      </c>
      <c r="AK42" s="92">
        <f t="shared" si="86"/>
        <v>96.12370115332115</v>
      </c>
      <c r="AL42" s="92"/>
      <c r="AN42" s="92">
        <f t="shared" ref="AN42:AR43" si="87">AN18/AN$7*100</f>
        <v>96.287754961763454</v>
      </c>
      <c r="AO42" s="92">
        <f t="shared" si="87"/>
        <v>92.027290888326647</v>
      </c>
      <c r="AP42" s="92">
        <f t="shared" si="87"/>
        <v>94.843053192321094</v>
      </c>
      <c r="AQ42" s="92">
        <f t="shared" si="87"/>
        <v>92.791030318604157</v>
      </c>
      <c r="AR42" s="92">
        <f t="shared" si="87"/>
        <v>97.530754430374074</v>
      </c>
      <c r="AS42" s="92"/>
      <c r="AU42" s="92">
        <f t="shared" ref="AU42:AY42" si="88">AU18/AU$7*100</f>
        <v>97.290871516730263</v>
      </c>
      <c r="AV42" s="92">
        <f t="shared" si="88"/>
        <v>92.82236283732756</v>
      </c>
      <c r="AW42" s="92">
        <f t="shared" si="88"/>
        <v>90.335950601994284</v>
      </c>
      <c r="AX42" s="92">
        <f t="shared" si="88"/>
        <v>92.508327623515157</v>
      </c>
      <c r="AY42" s="92">
        <f t="shared" si="88"/>
        <v>97.799985953004821</v>
      </c>
      <c r="AZ42" s="92">
        <f t="shared" ref="AZ42" si="89">AZ18/AZ$7*100</f>
        <v>89.070111073885712</v>
      </c>
      <c r="BB42" s="92">
        <f t="shared" ref="BB42:BF42" si="90">BB18/BB$7*100</f>
        <v>95.235938385599468</v>
      </c>
      <c r="BC42" s="92">
        <f t="shared" si="90"/>
        <v>91.52630711582843</v>
      </c>
      <c r="BD42" s="92">
        <f t="shared" si="90"/>
        <v>94.017188681812286</v>
      </c>
      <c r="BE42" s="92">
        <f t="shared" si="90"/>
        <v>96.243383563342974</v>
      </c>
      <c r="BF42" s="92">
        <f t="shared" si="90"/>
        <v>94.317899621034286</v>
      </c>
      <c r="BG42" s="92">
        <f t="shared" ref="BG42" si="91">BG18/BG$7*100</f>
        <v>83.070972336505662</v>
      </c>
    </row>
    <row r="43" spans="2:59" x14ac:dyDescent="0.25">
      <c r="B43" s="162"/>
      <c r="C43" s="5" t="s">
        <v>20</v>
      </c>
      <c r="D43" s="90">
        <f t="shared" si="8"/>
        <v>6.227119559640399</v>
      </c>
      <c r="E43" s="93"/>
      <c r="F43" s="92">
        <f t="shared" ref="E43:J50" si="92">F19/F$7*100</f>
        <v>14.021358334835247</v>
      </c>
      <c r="G43" s="93"/>
      <c r="H43" s="92">
        <f t="shared" si="92"/>
        <v>7.9738592205901142</v>
      </c>
      <c r="I43" s="92">
        <f t="shared" si="92"/>
        <v>3.8902965896174249</v>
      </c>
      <c r="J43" s="93"/>
      <c r="L43" s="93"/>
      <c r="M43" s="92"/>
      <c r="N43" s="93"/>
      <c r="O43" s="92">
        <f t="shared" ref="O43:P43" si="93">O19/O$7*100</f>
        <v>9.1372830946638146</v>
      </c>
      <c r="P43" s="92">
        <f t="shared" si="93"/>
        <v>5.1292691512070787</v>
      </c>
      <c r="Q43" s="93"/>
      <c r="S43" s="93"/>
      <c r="T43" s="92">
        <f t="shared" si="83"/>
        <v>8.7165751698758065</v>
      </c>
      <c r="U43" s="95">
        <f t="shared" si="83"/>
        <v>6.6028614177176026</v>
      </c>
      <c r="V43" s="92">
        <f t="shared" si="83"/>
        <v>5.9219385516655922</v>
      </c>
      <c r="W43" s="92">
        <f t="shared" si="83"/>
        <v>4.2158935256205714</v>
      </c>
      <c r="X43" s="93"/>
      <c r="Z43" s="95">
        <f t="shared" ref="Z43:AD43" si="94">Z19/Z$7*100</f>
        <v>2.3989476235945109</v>
      </c>
      <c r="AA43" s="92">
        <f t="shared" si="94"/>
        <v>6.6266047999377538</v>
      </c>
      <c r="AB43" s="93"/>
      <c r="AC43" s="92">
        <f t="shared" si="94"/>
        <v>10.022692487625044</v>
      </c>
      <c r="AD43" s="92">
        <f t="shared" si="94"/>
        <v>5.9180279047341271</v>
      </c>
      <c r="AE43" s="93"/>
      <c r="AG43" s="95">
        <f t="shared" ref="AG43:AJ43" si="95">AG19/AG$7*100</f>
        <v>3.2491460534917191</v>
      </c>
      <c r="AH43" s="92">
        <f t="shared" si="95"/>
        <v>7.9892683642379332</v>
      </c>
      <c r="AI43" s="93"/>
      <c r="AJ43" s="92">
        <f t="shared" si="95"/>
        <v>8.9739203851907021</v>
      </c>
      <c r="AK43" s="92"/>
      <c r="AL43" s="93"/>
      <c r="AN43" s="95">
        <f t="shared" ref="AN43:AQ43" si="96">AN19/AN$7*100</f>
        <v>3.7122450382364081</v>
      </c>
      <c r="AO43" s="92">
        <f t="shared" si="96"/>
        <v>7.9727091116732405</v>
      </c>
      <c r="AP43" s="92">
        <f t="shared" si="87"/>
        <v>5.1569468076789091</v>
      </c>
      <c r="AQ43" s="92">
        <f t="shared" si="96"/>
        <v>7.2089696813958559</v>
      </c>
      <c r="AR43" s="92"/>
      <c r="AS43" s="93"/>
      <c r="AU43" s="95">
        <f t="shared" ref="AU43:AX43" si="97">AU19/AU$7*100</f>
        <v>2.7091284832695863</v>
      </c>
      <c r="AV43" s="92">
        <f t="shared" si="97"/>
        <v>7.1776371626723634</v>
      </c>
      <c r="AW43" s="95">
        <f t="shared" si="97"/>
        <v>9.6640493980057371</v>
      </c>
      <c r="AX43" s="92">
        <f t="shared" si="97"/>
        <v>7.491672376484658</v>
      </c>
      <c r="AY43" s="92"/>
      <c r="AZ43" s="93"/>
      <c r="BB43" s="95">
        <f t="shared" ref="BB43:BE43" si="98">BB19/BB$7*100</f>
        <v>4.7640616144004282</v>
      </c>
      <c r="BC43" s="92">
        <f t="shared" si="98"/>
        <v>8.4736928841715056</v>
      </c>
      <c r="BD43" s="95">
        <f t="shared" si="98"/>
        <v>5.982811318187629</v>
      </c>
      <c r="BE43" s="92">
        <f t="shared" si="98"/>
        <v>3.7566164366568975</v>
      </c>
      <c r="BF43" s="92"/>
      <c r="BG43" s="93"/>
    </row>
    <row r="44" spans="2:59" x14ac:dyDescent="0.25">
      <c r="B44" s="160" t="s">
        <v>25</v>
      </c>
      <c r="C44" s="5" t="s">
        <v>11</v>
      </c>
      <c r="D44" s="90">
        <f t="shared" si="8"/>
        <v>13.236179091897718</v>
      </c>
      <c r="E44" s="92">
        <f t="shared" si="92"/>
        <v>15.60047107717569</v>
      </c>
      <c r="F44" s="92">
        <f t="shared" si="92"/>
        <v>10.949648702175191</v>
      </c>
      <c r="G44" s="92">
        <f t="shared" si="92"/>
        <v>13.706007967558465</v>
      </c>
      <c r="H44" s="92">
        <f t="shared" si="92"/>
        <v>13.254119447493315</v>
      </c>
      <c r="I44" s="92">
        <f t="shared" si="92"/>
        <v>13.711672294306604</v>
      </c>
      <c r="J44" s="92">
        <f t="shared" si="92"/>
        <v>10.453411728960466</v>
      </c>
      <c r="L44" s="92">
        <f t="shared" ref="L44:P44" si="99">L20/L$7*100</f>
        <v>9.5342169791480167</v>
      </c>
      <c r="M44" s="92">
        <f t="shared" si="99"/>
        <v>12.739718633484873</v>
      </c>
      <c r="N44" s="92">
        <f t="shared" si="99"/>
        <v>11.859582619095526</v>
      </c>
      <c r="O44" s="92">
        <f t="shared" si="99"/>
        <v>13.938548696688699</v>
      </c>
      <c r="P44" s="92">
        <f t="shared" si="99"/>
        <v>15.311336347626503</v>
      </c>
      <c r="Q44" s="92"/>
      <c r="S44" s="92">
        <f t="shared" si="83"/>
        <v>9.7234570495005102</v>
      </c>
      <c r="T44" s="92">
        <f t="shared" si="83"/>
        <v>10.594158490897122</v>
      </c>
      <c r="U44" s="92">
        <f t="shared" si="83"/>
        <v>14.917318346828495</v>
      </c>
      <c r="V44" s="92">
        <f t="shared" si="83"/>
        <v>14.640583656528888</v>
      </c>
      <c r="W44" s="92">
        <f t="shared" si="83"/>
        <v>12.772174144117084</v>
      </c>
      <c r="X44" s="92"/>
      <c r="Z44" s="92">
        <f t="shared" ref="Z44:AD44" si="100">Z20/Z$7*100</f>
        <v>13.685749623676625</v>
      </c>
      <c r="AA44" s="92">
        <f t="shared" si="100"/>
        <v>12.815108517640672</v>
      </c>
      <c r="AB44" s="92">
        <f t="shared" si="100"/>
        <v>13.620984723787924</v>
      </c>
      <c r="AC44" s="92">
        <f t="shared" si="100"/>
        <v>14.253537721070606</v>
      </c>
      <c r="AD44" s="92">
        <f t="shared" si="100"/>
        <v>12.280406930009642</v>
      </c>
      <c r="AE44" s="92"/>
      <c r="AG44" s="92">
        <f t="shared" ref="AG44:AK44" si="101">AG20/AG$7*100</f>
        <v>15.218252348326356</v>
      </c>
      <c r="AH44" s="92">
        <f t="shared" si="101"/>
        <v>12.221273659970979</v>
      </c>
      <c r="AI44" s="92">
        <f t="shared" si="101"/>
        <v>13.501253514439911</v>
      </c>
      <c r="AJ44" s="92">
        <f t="shared" si="101"/>
        <v>12.207533924404807</v>
      </c>
      <c r="AK44" s="92">
        <f t="shared" si="101"/>
        <v>14.139668497993965</v>
      </c>
      <c r="AL44" s="92"/>
      <c r="AN44" s="92">
        <f t="shared" ref="AN44:AR44" si="102">AN20/AN$7*100</f>
        <v>11.858629678992598</v>
      </c>
      <c r="AO44" s="92">
        <f t="shared" si="102"/>
        <v>12.017163378027211</v>
      </c>
      <c r="AP44" s="92">
        <f t="shared" si="102"/>
        <v>16.654775079839212</v>
      </c>
      <c r="AQ44" s="92">
        <f t="shared" si="102"/>
        <v>14.334629078833302</v>
      </c>
      <c r="AR44" s="92">
        <f t="shared" si="102"/>
        <v>20.135578149745076</v>
      </c>
      <c r="AS44" s="92"/>
      <c r="AU44" s="92">
        <f t="shared" ref="AU44:AY44" si="103">AU20/AU$7*100</f>
        <v>12.314866796050158</v>
      </c>
      <c r="AV44" s="92">
        <f t="shared" si="103"/>
        <v>11.425160760803816</v>
      </c>
      <c r="AW44" s="92">
        <f t="shared" si="103"/>
        <v>14.972302688614125</v>
      </c>
      <c r="AX44" s="92">
        <f t="shared" si="103"/>
        <v>15.953658623766751</v>
      </c>
      <c r="AY44" s="92">
        <f t="shared" si="103"/>
        <v>13.491808253959494</v>
      </c>
      <c r="AZ44" s="92"/>
      <c r="BB44" s="92">
        <f t="shared" ref="BB44:BF44" si="104">BB20/BB$7*100</f>
        <v>12.674727323112766</v>
      </c>
      <c r="BC44" s="92">
        <f t="shared" si="104"/>
        <v>14.497728608879184</v>
      </c>
      <c r="BD44" s="92">
        <f t="shared" si="104"/>
        <v>9.7534637961167334</v>
      </c>
      <c r="BE44" s="92">
        <f t="shared" si="104"/>
        <v>13.907134156753811</v>
      </c>
      <c r="BF44" s="92">
        <f t="shared" si="104"/>
        <v>16.550477058755874</v>
      </c>
      <c r="BG44" s="92"/>
    </row>
    <row r="45" spans="2:59" x14ac:dyDescent="0.25">
      <c r="B45" s="161"/>
      <c r="C45" s="5" t="s">
        <v>12</v>
      </c>
      <c r="D45" s="90">
        <f t="shared" si="8"/>
        <v>28.29895554130961</v>
      </c>
      <c r="E45" s="92">
        <f t="shared" si="92"/>
        <v>27.154771078946226</v>
      </c>
      <c r="F45" s="92">
        <f t="shared" si="92"/>
        <v>29.289706391525527</v>
      </c>
      <c r="G45" s="92">
        <f t="shared" si="92"/>
        <v>27.33660698580584</v>
      </c>
      <c r="H45" s="92">
        <f t="shared" si="92"/>
        <v>32.575902701918565</v>
      </c>
      <c r="I45" s="92">
        <f t="shared" si="92"/>
        <v>27.271337496351251</v>
      </c>
      <c r="J45" s="92">
        <f t="shared" si="92"/>
        <v>16.087565164749311</v>
      </c>
      <c r="L45" s="92">
        <f t="shared" ref="L45:P45" si="105">L21/L$7*100</f>
        <v>20.734308575041645</v>
      </c>
      <c r="M45" s="92">
        <f t="shared" si="105"/>
        <v>30.230158665390544</v>
      </c>
      <c r="N45" s="92">
        <f t="shared" si="105"/>
        <v>29.55400662259121</v>
      </c>
      <c r="O45" s="92">
        <f t="shared" si="105"/>
        <v>29.341087601136735</v>
      </c>
      <c r="P45" s="92">
        <f t="shared" si="105"/>
        <v>30.233886575402423</v>
      </c>
      <c r="Q45" s="92"/>
      <c r="S45" s="92">
        <f t="shared" si="83"/>
        <v>30.608796133176703</v>
      </c>
      <c r="T45" s="92">
        <f t="shared" si="83"/>
        <v>32.108058115440691</v>
      </c>
      <c r="U45" s="92">
        <f t="shared" si="83"/>
        <v>26.824450192528616</v>
      </c>
      <c r="V45" s="92">
        <f t="shared" si="83"/>
        <v>29.427367290209844</v>
      </c>
      <c r="W45" s="92">
        <f t="shared" si="83"/>
        <v>24.65547372167774</v>
      </c>
      <c r="X45" s="92"/>
      <c r="Z45" s="92">
        <f t="shared" ref="Z45:AE45" si="106">Z21/Z$7*100</f>
        <v>31.555785118472123</v>
      </c>
      <c r="AA45" s="92">
        <f t="shared" si="106"/>
        <v>29.344692407689877</v>
      </c>
      <c r="AB45" s="92">
        <f t="shared" si="106"/>
        <v>27.098633013805056</v>
      </c>
      <c r="AC45" s="92">
        <f t="shared" si="106"/>
        <v>31.648693056983685</v>
      </c>
      <c r="AD45" s="92">
        <f t="shared" si="106"/>
        <v>22.685127649114929</v>
      </c>
      <c r="AE45" s="92">
        <f t="shared" si="106"/>
        <v>18.726587458238292</v>
      </c>
      <c r="AG45" s="92">
        <f t="shared" ref="AG45:AK45" si="107">AG21/AG$7*100</f>
        <v>28.459090365136475</v>
      </c>
      <c r="AH45" s="92">
        <f t="shared" si="107"/>
        <v>29.412371621493367</v>
      </c>
      <c r="AI45" s="92">
        <f t="shared" si="107"/>
        <v>28.815117830521903</v>
      </c>
      <c r="AJ45" s="92">
        <f t="shared" si="107"/>
        <v>26.550674866602499</v>
      </c>
      <c r="AK45" s="92">
        <f t="shared" si="107"/>
        <v>26.662683334384145</v>
      </c>
      <c r="AL45" s="92"/>
      <c r="AN45" s="92">
        <f t="shared" ref="AN45:AR45" si="108">AN21/AN$7*100</f>
        <v>24.750427654634869</v>
      </c>
      <c r="AO45" s="92">
        <f t="shared" si="108"/>
        <v>28.14034054928814</v>
      </c>
      <c r="AP45" s="92">
        <f t="shared" si="108"/>
        <v>32.810342014058762</v>
      </c>
      <c r="AQ45" s="92">
        <f t="shared" si="108"/>
        <v>31.262577683663835</v>
      </c>
      <c r="AR45" s="92">
        <f t="shared" si="108"/>
        <v>29.112201136926192</v>
      </c>
      <c r="AS45" s="92"/>
      <c r="AU45" s="92">
        <f t="shared" ref="AU45:AZ45" si="109">AU21/AU$7*100</f>
        <v>28.979279571072091</v>
      </c>
      <c r="AV45" s="92">
        <f t="shared" si="109"/>
        <v>28.36897653712548</v>
      </c>
      <c r="AW45" s="92">
        <f t="shared" si="109"/>
        <v>25.119557056040957</v>
      </c>
      <c r="AX45" s="92">
        <f t="shared" si="109"/>
        <v>27.995691090642811</v>
      </c>
      <c r="AY45" s="92">
        <f t="shared" si="109"/>
        <v>30.231697666051073</v>
      </c>
      <c r="AZ45" s="92">
        <f t="shared" si="109"/>
        <v>34.258104788574919</v>
      </c>
      <c r="BB45" s="92">
        <f t="shared" ref="BB45:BF45" si="110">BB21/BB$7*100</f>
        <v>29.87218130486729</v>
      </c>
      <c r="BC45" s="92">
        <f t="shared" si="110"/>
        <v>28.601101423195139</v>
      </c>
      <c r="BD45" s="92">
        <f t="shared" si="110"/>
        <v>24.64759231840582</v>
      </c>
      <c r="BE45" s="92">
        <f t="shared" si="110"/>
        <v>29.239304006578067</v>
      </c>
      <c r="BF45" s="92">
        <f t="shared" si="110"/>
        <v>32.984359924143156</v>
      </c>
      <c r="BG45" s="92"/>
    </row>
    <row r="46" spans="2:59" x14ac:dyDescent="0.25">
      <c r="B46" s="162"/>
      <c r="C46" s="5" t="s">
        <v>13</v>
      </c>
      <c r="D46" s="90">
        <f t="shared" si="8"/>
        <v>58.464865366792665</v>
      </c>
      <c r="E46" s="92">
        <f t="shared" si="92"/>
        <v>57.244757843878077</v>
      </c>
      <c r="F46" s="92">
        <f t="shared" si="92"/>
        <v>59.760644906299291</v>
      </c>
      <c r="G46" s="92">
        <f t="shared" si="92"/>
        <v>58.957385046635721</v>
      </c>
      <c r="H46" s="92">
        <f t="shared" si="92"/>
        <v>54.169977850588104</v>
      </c>
      <c r="I46" s="92">
        <f t="shared" si="92"/>
        <v>59.016990209342147</v>
      </c>
      <c r="J46" s="92">
        <f t="shared" si="92"/>
        <v>73.459023106290218</v>
      </c>
      <c r="L46" s="92">
        <f t="shared" ref="L46:Q46" si="111">L22/L$7*100</f>
        <v>69.731474445810335</v>
      </c>
      <c r="M46" s="92">
        <f t="shared" si="111"/>
        <v>57.030122701124618</v>
      </c>
      <c r="N46" s="92">
        <f t="shared" si="111"/>
        <v>58.586410758313271</v>
      </c>
      <c r="O46" s="92">
        <f t="shared" si="111"/>
        <v>56.720363702174566</v>
      </c>
      <c r="P46" s="92">
        <f t="shared" si="111"/>
        <v>54.45477707697102</v>
      </c>
      <c r="Q46" s="92">
        <f t="shared" si="111"/>
        <v>84.72732473083974</v>
      </c>
      <c r="S46" s="92">
        <f t="shared" si="83"/>
        <v>59.667746817322787</v>
      </c>
      <c r="T46" s="92">
        <f t="shared" si="83"/>
        <v>57.297783393662186</v>
      </c>
      <c r="U46" s="92">
        <f t="shared" si="83"/>
        <v>58.258231460642875</v>
      </c>
      <c r="V46" s="92">
        <f t="shared" si="83"/>
        <v>55.932049053261288</v>
      </c>
      <c r="W46" s="92">
        <f t="shared" si="83"/>
        <v>62.572352134205111</v>
      </c>
      <c r="X46" s="92"/>
      <c r="Z46" s="92">
        <f t="shared" ref="Z46:AE46" si="112">Z22/Z$7*100</f>
        <v>54.758465257851242</v>
      </c>
      <c r="AA46" s="92">
        <f t="shared" si="112"/>
        <v>57.8401990746694</v>
      </c>
      <c r="AB46" s="92">
        <f t="shared" si="112"/>
        <v>59.280382262407002</v>
      </c>
      <c r="AC46" s="92">
        <f t="shared" si="112"/>
        <v>54.09776922194569</v>
      </c>
      <c r="AD46" s="92">
        <f t="shared" si="112"/>
        <v>65.034465420875392</v>
      </c>
      <c r="AE46" s="92">
        <f t="shared" si="112"/>
        <v>68.505047343964236</v>
      </c>
      <c r="AG46" s="92">
        <f t="shared" ref="AG46:AK46" si="113">AG22/AG$7*100</f>
        <v>56.322657286537115</v>
      </c>
      <c r="AH46" s="92">
        <f t="shared" si="113"/>
        <v>58.366354718535661</v>
      </c>
      <c r="AI46" s="92">
        <f t="shared" si="113"/>
        <v>57.683628655038135</v>
      </c>
      <c r="AJ46" s="92">
        <f t="shared" si="113"/>
        <v>61.241791208992666</v>
      </c>
      <c r="AK46" s="92">
        <f t="shared" si="113"/>
        <v>59.197648167621921</v>
      </c>
      <c r="AL46" s="92"/>
      <c r="AN46" s="92">
        <f t="shared" ref="AN46:AR46" si="114">AN22/AN$7*100</f>
        <v>63.390942666372474</v>
      </c>
      <c r="AO46" s="92">
        <f t="shared" si="114"/>
        <v>59.842496072684646</v>
      </c>
      <c r="AP46" s="92">
        <f t="shared" si="114"/>
        <v>50.534882906101963</v>
      </c>
      <c r="AQ46" s="92">
        <f t="shared" si="114"/>
        <v>54.40279323750287</v>
      </c>
      <c r="AR46" s="92">
        <f t="shared" si="114"/>
        <v>50.752220713328711</v>
      </c>
      <c r="AS46" s="92"/>
      <c r="AU46" s="92">
        <f t="shared" ref="AU46:AY46" si="115">AU22/AU$7*100</f>
        <v>58.705853632877748</v>
      </c>
      <c r="AV46" s="92">
        <f t="shared" si="115"/>
        <v>60.205862702070704</v>
      </c>
      <c r="AW46" s="92">
        <f t="shared" si="115"/>
        <v>59.908140255344875</v>
      </c>
      <c r="AX46" s="92">
        <f t="shared" si="115"/>
        <v>56.050650285590365</v>
      </c>
      <c r="AY46" s="92">
        <f t="shared" si="115"/>
        <v>56.276494079989412</v>
      </c>
      <c r="AZ46" s="92"/>
      <c r="BB46" s="92">
        <f t="shared" ref="BB46:BF46" si="116">BB22/BB$7*100</f>
        <v>57.453091372019912</v>
      </c>
      <c r="BC46" s="92">
        <f t="shared" si="116"/>
        <v>56.901169967925682</v>
      </c>
      <c r="BD46" s="92">
        <f t="shared" si="116"/>
        <v>65.598943885477397</v>
      </c>
      <c r="BE46" s="92">
        <f t="shared" si="116"/>
        <v>56.853561836668085</v>
      </c>
      <c r="BF46" s="92">
        <f t="shared" si="116"/>
        <v>50.46516301710097</v>
      </c>
      <c r="BG46" s="92"/>
    </row>
    <row r="47" spans="2:59" x14ac:dyDescent="0.25">
      <c r="B47" s="160" t="s">
        <v>24</v>
      </c>
      <c r="C47" s="5" t="s">
        <v>14</v>
      </c>
      <c r="D47" s="90">
        <f t="shared" si="8"/>
        <v>10.84315619737751</v>
      </c>
      <c r="E47" s="92">
        <f t="shared" si="92"/>
        <v>11.223326215971992</v>
      </c>
      <c r="F47" s="92">
        <f t="shared" si="92"/>
        <v>9.5175671111954614</v>
      </c>
      <c r="G47" s="92">
        <f t="shared" si="92"/>
        <v>13.333298679407262</v>
      </c>
      <c r="H47" s="92">
        <f t="shared" si="92"/>
        <v>10.171362028396905</v>
      </c>
      <c r="I47" s="92">
        <f t="shared" si="92"/>
        <v>10.879740924838186</v>
      </c>
      <c r="J47" s="92">
        <f t="shared" si="92"/>
        <v>11.247550946171554</v>
      </c>
      <c r="L47" s="92">
        <f t="shared" ref="L47:P47" si="117">L23/L$7*100</f>
        <v>8.4988070064480912</v>
      </c>
      <c r="M47" s="92">
        <f t="shared" si="117"/>
        <v>10.624652113094744</v>
      </c>
      <c r="N47" s="92">
        <f t="shared" si="117"/>
        <v>11.095288671423624</v>
      </c>
      <c r="O47" s="92">
        <f t="shared" si="117"/>
        <v>11.281365335210056</v>
      </c>
      <c r="P47" s="92">
        <f t="shared" si="117"/>
        <v>11.494096406353759</v>
      </c>
      <c r="Q47" s="92"/>
      <c r="S47" s="92">
        <f t="shared" si="83"/>
        <v>10.930685231890585</v>
      </c>
      <c r="T47" s="92">
        <f t="shared" si="83"/>
        <v>8.0939494693528466</v>
      </c>
      <c r="U47" s="92">
        <f t="shared" si="83"/>
        <v>9.1016662949614258</v>
      </c>
      <c r="V47" s="92">
        <f t="shared" si="83"/>
        <v>13.280928916208776</v>
      </c>
      <c r="W47" s="92">
        <f t="shared" si="83"/>
        <v>10.159627180659808</v>
      </c>
      <c r="X47" s="92"/>
      <c r="Z47" s="92">
        <f t="shared" ref="Z47:AD47" si="118">Z23/Z$7*100</f>
        <v>11.083805310445969</v>
      </c>
      <c r="AA47" s="92">
        <f t="shared" si="118"/>
        <v>11.424671360230334</v>
      </c>
      <c r="AB47" s="92">
        <f t="shared" si="118"/>
        <v>10.764233554985005</v>
      </c>
      <c r="AC47" s="92">
        <f t="shared" si="118"/>
        <v>11.443451013152528</v>
      </c>
      <c r="AD47" s="92">
        <f t="shared" si="118"/>
        <v>9.3846404555188521</v>
      </c>
      <c r="AE47" s="92"/>
      <c r="AG47" s="92">
        <f t="shared" ref="AG47:AK47" si="119">AG23/AG$7*100</f>
        <v>12.118859836443281</v>
      </c>
      <c r="AH47" s="92">
        <f t="shared" si="119"/>
        <v>9.9602580161479182</v>
      </c>
      <c r="AI47" s="92">
        <f t="shared" si="119"/>
        <v>12.163905234782224</v>
      </c>
      <c r="AJ47" s="92">
        <f t="shared" si="119"/>
        <v>9.4807545986082378</v>
      </c>
      <c r="AK47" s="92">
        <f t="shared" si="119"/>
        <v>12.399775388475721</v>
      </c>
      <c r="AL47" s="92"/>
      <c r="AN47" s="92">
        <f t="shared" ref="AN47:AR47" si="120">AN23/AN$7*100</f>
        <v>9.8426467473336228</v>
      </c>
      <c r="AO47" s="92">
        <f t="shared" si="120"/>
        <v>10.473923629353562</v>
      </c>
      <c r="AP47" s="92">
        <f t="shared" si="120"/>
        <v>13.277180687737978</v>
      </c>
      <c r="AQ47" s="92">
        <f t="shared" si="120"/>
        <v>11.89346413887251</v>
      </c>
      <c r="AR47" s="92">
        <f t="shared" si="120"/>
        <v>10.932792873097194</v>
      </c>
      <c r="AS47" s="92"/>
      <c r="AU47" s="92">
        <f t="shared" ref="AU47:AY47" si="121">AU23/AU$7*100</f>
        <v>10.357039543981255</v>
      </c>
      <c r="AV47" s="92">
        <f t="shared" si="121"/>
        <v>9.1850119535273755</v>
      </c>
      <c r="AW47" s="92">
        <f t="shared" si="121"/>
        <v>12.130382708933576</v>
      </c>
      <c r="AX47" s="92">
        <f t="shared" si="121"/>
        <v>12.086980824875386</v>
      </c>
      <c r="AY47" s="92">
        <f t="shared" si="121"/>
        <v>13.810255642370919</v>
      </c>
      <c r="AZ47" s="92"/>
      <c r="BB47" s="92">
        <f t="shared" ref="BB47:BF47" si="122">BB23/BB$7*100</f>
        <v>12.456950538461136</v>
      </c>
      <c r="BC47" s="92">
        <f t="shared" si="122"/>
        <v>10.952001843262305</v>
      </c>
      <c r="BD47" s="92">
        <f t="shared" si="122"/>
        <v>9.0660279956800274</v>
      </c>
      <c r="BE47" s="92">
        <f t="shared" si="122"/>
        <v>10.351486691316083</v>
      </c>
      <c r="BF47" s="92">
        <f t="shared" si="122"/>
        <v>13.348421424422174</v>
      </c>
      <c r="BG47" s="92"/>
    </row>
    <row r="48" spans="2:59" x14ac:dyDescent="0.25">
      <c r="B48" s="161"/>
      <c r="C48" s="5" t="s">
        <v>15</v>
      </c>
      <c r="D48" s="90">
        <f t="shared" si="8"/>
        <v>56.173091929864668</v>
      </c>
      <c r="E48" s="92">
        <f t="shared" si="92"/>
        <v>60.954916401887203</v>
      </c>
      <c r="F48" s="92">
        <f t="shared" si="92"/>
        <v>58.082878855621487</v>
      </c>
      <c r="G48" s="92">
        <f t="shared" si="92"/>
        <v>57.118272500389679</v>
      </c>
      <c r="H48" s="92">
        <f t="shared" si="92"/>
        <v>49.838081690215162</v>
      </c>
      <c r="I48" s="92">
        <f t="shared" si="92"/>
        <v>55.060287184579302</v>
      </c>
      <c r="J48" s="92">
        <f t="shared" si="92"/>
        <v>72.5078964755984</v>
      </c>
      <c r="L48" s="92">
        <f t="shared" ref="L48:Q48" si="123">L24/L$7*100</f>
        <v>70.252045104237155</v>
      </c>
      <c r="M48" s="92">
        <f t="shared" si="123"/>
        <v>58.049610005941297</v>
      </c>
      <c r="N48" s="92">
        <f t="shared" si="123"/>
        <v>57.013029373535083</v>
      </c>
      <c r="O48" s="92">
        <f t="shared" si="123"/>
        <v>53.490143794831759</v>
      </c>
      <c r="P48" s="92">
        <f t="shared" si="123"/>
        <v>50.458450805623436</v>
      </c>
      <c r="Q48" s="92">
        <f t="shared" si="123"/>
        <v>84.194093599845004</v>
      </c>
      <c r="S48" s="92">
        <f t="shared" si="83"/>
        <v>59.434869361652872</v>
      </c>
      <c r="T48" s="92">
        <f t="shared" si="83"/>
        <v>54.803601945378645</v>
      </c>
      <c r="U48" s="92">
        <f t="shared" si="83"/>
        <v>56.425293134593943</v>
      </c>
      <c r="V48" s="92">
        <f t="shared" si="83"/>
        <v>52.636734959119359</v>
      </c>
      <c r="W48" s="92">
        <f t="shared" si="83"/>
        <v>61.296891713936461</v>
      </c>
      <c r="X48" s="92"/>
      <c r="Z48" s="92">
        <f t="shared" ref="Z48:AD48" si="124">Z24/Z$7*100</f>
        <v>57.059691526292241</v>
      </c>
      <c r="AA48" s="92">
        <f t="shared" si="124"/>
        <v>56.922523363605912</v>
      </c>
      <c r="AB48" s="92">
        <f t="shared" si="124"/>
        <v>59.209753269698538</v>
      </c>
      <c r="AC48" s="92">
        <f t="shared" si="124"/>
        <v>47.882766362248134</v>
      </c>
      <c r="AD48" s="92">
        <f t="shared" si="124"/>
        <v>60.425743391798633</v>
      </c>
      <c r="AE48" s="92"/>
      <c r="AG48" s="92">
        <f t="shared" ref="AG48:AK48" si="125">AG24/AG$7*100</f>
        <v>52.330132741174495</v>
      </c>
      <c r="AH48" s="92">
        <f t="shared" si="125"/>
        <v>59.146808128425036</v>
      </c>
      <c r="AI48" s="92">
        <f t="shared" si="125"/>
        <v>52.009956092875065</v>
      </c>
      <c r="AJ48" s="92">
        <f t="shared" si="125"/>
        <v>58.196366933005805</v>
      </c>
      <c r="AK48" s="92">
        <f t="shared" si="125"/>
        <v>55.385402731761744</v>
      </c>
      <c r="AL48" s="92"/>
      <c r="AN48" s="92">
        <f t="shared" ref="AN48:AR48" si="126">AN24/AN$7*100</f>
        <v>62.725955810056213</v>
      </c>
      <c r="AO48" s="92">
        <f t="shared" si="126"/>
        <v>57.473488055108255</v>
      </c>
      <c r="AP48" s="92">
        <f t="shared" si="126"/>
        <v>49.796496727286609</v>
      </c>
      <c r="AQ48" s="92">
        <f t="shared" si="126"/>
        <v>48.097355452652593</v>
      </c>
      <c r="AR48" s="92">
        <f t="shared" si="126"/>
        <v>50.34434274130993</v>
      </c>
      <c r="AS48" s="92"/>
      <c r="AU48" s="92">
        <f t="shared" ref="AU48:AY48" si="127">AU24/AU$7*100</f>
        <v>56.275116385925102</v>
      </c>
      <c r="AV48" s="92">
        <f t="shared" si="127"/>
        <v>58.060242626639358</v>
      </c>
      <c r="AW48" s="92">
        <f t="shared" si="127"/>
        <v>59.382725296184113</v>
      </c>
      <c r="AX48" s="92">
        <f t="shared" si="127"/>
        <v>52.968746580164193</v>
      </c>
      <c r="AY48" s="92">
        <f t="shared" si="127"/>
        <v>53.023824923224836</v>
      </c>
      <c r="AZ48" s="92"/>
      <c r="BB48" s="92">
        <f t="shared" ref="BB48:BF48" si="128">BB24/BB$7*100</f>
        <v>53.92139465312232</v>
      </c>
      <c r="BC48" s="92">
        <f t="shared" si="128"/>
        <v>56.715715970494038</v>
      </c>
      <c r="BD48" s="92">
        <f t="shared" si="128"/>
        <v>59.063672736668948</v>
      </c>
      <c r="BE48" s="92">
        <f t="shared" si="128"/>
        <v>55.578445551968322</v>
      </c>
      <c r="BF48" s="92">
        <f t="shared" si="128"/>
        <v>49.225340463701919</v>
      </c>
      <c r="BG48" s="92"/>
    </row>
    <row r="49" spans="2:59" x14ac:dyDescent="0.25">
      <c r="B49" s="161"/>
      <c r="C49" s="5" t="s">
        <v>16</v>
      </c>
      <c r="D49" s="90">
        <f t="shared" si="8"/>
        <v>10.664764295905554</v>
      </c>
      <c r="E49" s="92">
        <f t="shared" si="92"/>
        <v>8.8444952495402482</v>
      </c>
      <c r="F49" s="92">
        <f t="shared" si="92"/>
        <v>9.457132244025372</v>
      </c>
      <c r="G49" s="92">
        <f t="shared" si="92"/>
        <v>7.9660345527759828</v>
      </c>
      <c r="H49" s="92">
        <f t="shared" si="92"/>
        <v>12.379320071447747</v>
      </c>
      <c r="I49" s="92">
        <f t="shared" si="92"/>
        <v>12.277921929878735</v>
      </c>
      <c r="J49" s="93"/>
      <c r="L49" s="92">
        <f t="shared" ref="L49:P49" si="129">L25/L$7*100</f>
        <v>7.495970852777722</v>
      </c>
      <c r="M49" s="92">
        <f t="shared" si="129"/>
        <v>10.200344190425239</v>
      </c>
      <c r="N49" s="92">
        <f t="shared" si="129"/>
        <v>9.792573213197695</v>
      </c>
      <c r="O49" s="92">
        <f t="shared" si="129"/>
        <v>10.691371018205809</v>
      </c>
      <c r="P49" s="92">
        <f t="shared" si="129"/>
        <v>12.920873823258344</v>
      </c>
      <c r="Q49" s="93"/>
      <c r="S49" s="92">
        <f t="shared" ref="S49:W50" si="130">S25/S$7*100</f>
        <v>10.531493398920597</v>
      </c>
      <c r="T49" s="92">
        <f t="shared" si="130"/>
        <v>10.084192599303018</v>
      </c>
      <c r="U49" s="92">
        <f t="shared" si="130"/>
        <v>10.34216231397572</v>
      </c>
      <c r="V49" s="92">
        <f t="shared" si="130"/>
        <v>11.530336033125572</v>
      </c>
      <c r="W49" s="92">
        <f t="shared" si="130"/>
        <v>9.6614327758956104</v>
      </c>
      <c r="X49" s="93"/>
      <c r="Z49" s="92">
        <f t="shared" ref="Z49:AD49" si="131">Z25/Z$7*100</f>
        <v>10.688864499460839</v>
      </c>
      <c r="AA49" s="92">
        <f t="shared" si="131"/>
        <v>10.81410605846005</v>
      </c>
      <c r="AB49" s="92">
        <f t="shared" si="131"/>
        <v>9.6323079111317629</v>
      </c>
      <c r="AC49" s="92">
        <f t="shared" si="131"/>
        <v>12.668931151001539</v>
      </c>
      <c r="AD49" s="92">
        <f t="shared" si="131"/>
        <v>9.8886520507296805</v>
      </c>
      <c r="AE49" s="93"/>
      <c r="AG49" s="92">
        <f t="shared" ref="AG49:AK49" si="132">AG25/AG$7*100</f>
        <v>11.503853013542228</v>
      </c>
      <c r="AH49" s="92">
        <f t="shared" si="132"/>
        <v>10.202812117029222</v>
      </c>
      <c r="AI49" s="92">
        <f t="shared" si="132"/>
        <v>13.110226309219517</v>
      </c>
      <c r="AJ49" s="92">
        <f t="shared" si="132"/>
        <v>10.591705727678811</v>
      </c>
      <c r="AK49" s="92">
        <f t="shared" si="132"/>
        <v>5.9276499685872137</v>
      </c>
      <c r="AL49" s="93"/>
      <c r="AN49" s="92">
        <f t="shared" ref="AN49:AR49" si="133">AN25/AN$7*100</f>
        <v>8.6518138063298231</v>
      </c>
      <c r="AO49" s="92">
        <f t="shared" si="133"/>
        <v>10.906684741912809</v>
      </c>
      <c r="AP49" s="92">
        <f t="shared" si="133"/>
        <v>11.815253488195655</v>
      </c>
      <c r="AQ49" s="92">
        <f t="shared" si="133"/>
        <v>10.726454973640724</v>
      </c>
      <c r="AR49" s="92">
        <f t="shared" si="133"/>
        <v>15.635353488186404</v>
      </c>
      <c r="AS49" s="93"/>
      <c r="AU49" s="92">
        <f t="shared" ref="AU49:AY49" si="134">AU25/AU$7*100</f>
        <v>10.541883243289378</v>
      </c>
      <c r="AV49" s="92">
        <f t="shared" si="134"/>
        <v>11.165473616591008</v>
      </c>
      <c r="AW49" s="92">
        <f t="shared" si="134"/>
        <v>8.0159507150806082</v>
      </c>
      <c r="AX49" s="92">
        <f t="shared" si="134"/>
        <v>11.387187263403428</v>
      </c>
      <c r="AY49" s="92">
        <f t="shared" si="134"/>
        <v>10.748572871597931</v>
      </c>
      <c r="AZ49" s="93"/>
      <c r="BB49" s="92">
        <f t="shared" ref="BB49:BF49" si="135">BB25/BB$7*100</f>
        <v>9.1641987919986114</v>
      </c>
      <c r="BC49" s="92">
        <f t="shared" si="135"/>
        <v>11.139759584054206</v>
      </c>
      <c r="BD49" s="92">
        <f t="shared" si="135"/>
        <v>9.8765584804413216</v>
      </c>
      <c r="BE49" s="92">
        <f t="shared" si="135"/>
        <v>11.854296692883334</v>
      </c>
      <c r="BF49" s="92">
        <f t="shared" si="135"/>
        <v>12.6480559121855</v>
      </c>
      <c r="BG49" s="93"/>
    </row>
    <row r="50" spans="2:59" x14ac:dyDescent="0.25">
      <c r="B50" s="162"/>
      <c r="C50" s="5" t="s">
        <v>17</v>
      </c>
      <c r="D50" s="90">
        <f t="shared" si="8"/>
        <v>22.318987576852273</v>
      </c>
      <c r="E50" s="92">
        <f t="shared" si="92"/>
        <v>18.977262132600551</v>
      </c>
      <c r="F50" s="92">
        <f t="shared" si="92"/>
        <v>22.942421789157709</v>
      </c>
      <c r="G50" s="92">
        <f t="shared" si="92"/>
        <v>21.582394267427105</v>
      </c>
      <c r="H50" s="92">
        <f t="shared" si="92"/>
        <v>27.611236209940149</v>
      </c>
      <c r="I50" s="92">
        <f t="shared" si="92"/>
        <v>21.782049960703777</v>
      </c>
      <c r="J50" s="93"/>
      <c r="L50" s="92">
        <f t="shared" ref="L50:P50" si="136">L26/L$7*100</f>
        <v>13.753177036537053</v>
      </c>
      <c r="M50" s="92">
        <f t="shared" si="136"/>
        <v>21.12539369053874</v>
      </c>
      <c r="N50" s="92">
        <f t="shared" si="136"/>
        <v>22.099108741843594</v>
      </c>
      <c r="O50" s="92">
        <f t="shared" si="136"/>
        <v>24.537119851752369</v>
      </c>
      <c r="P50" s="92">
        <f t="shared" si="136"/>
        <v>25.126578964764384</v>
      </c>
      <c r="Q50" s="93"/>
      <c r="S50" s="92">
        <f t="shared" si="130"/>
        <v>19.10295200753594</v>
      </c>
      <c r="T50" s="92">
        <f t="shared" si="130"/>
        <v>27.01825598596551</v>
      </c>
      <c r="U50" s="92">
        <f t="shared" si="130"/>
        <v>24.130878256468893</v>
      </c>
      <c r="V50" s="92">
        <f t="shared" si="130"/>
        <v>22.552000091546301</v>
      </c>
      <c r="W50" s="92">
        <f t="shared" si="130"/>
        <v>18.882048329508052</v>
      </c>
      <c r="X50" s="93"/>
      <c r="Z50" s="92">
        <f t="shared" ref="Z50:AE50" si="137">Z26/Z$7*100</f>
        <v>21.167638663800926</v>
      </c>
      <c r="AA50" s="92">
        <f t="shared" si="137"/>
        <v>20.838699217703617</v>
      </c>
      <c r="AB50" s="92">
        <f t="shared" si="137"/>
        <v>20.393705264184696</v>
      </c>
      <c r="AC50" s="92">
        <f t="shared" si="137"/>
        <v>28.004851473597785</v>
      </c>
      <c r="AD50" s="92">
        <f t="shared" si="137"/>
        <v>20.30096410195279</v>
      </c>
      <c r="AE50" s="93">
        <f t="shared" si="137"/>
        <v>25.055129922598528</v>
      </c>
      <c r="AG50" s="92">
        <f t="shared" ref="AG50:AK50" si="138">AG26/AG$7*100</f>
        <v>24.04715440883994</v>
      </c>
      <c r="AH50" s="92">
        <f t="shared" si="138"/>
        <v>20.690121738397764</v>
      </c>
      <c r="AI50" s="92">
        <f t="shared" si="138"/>
        <v>22.715912363123163</v>
      </c>
      <c r="AJ50" s="92">
        <f t="shared" si="138"/>
        <v>21.731172740707116</v>
      </c>
      <c r="AK50" s="92">
        <f t="shared" si="138"/>
        <v>26.287171911175346</v>
      </c>
      <c r="AL50" s="93"/>
      <c r="AN50" s="92">
        <f t="shared" ref="AN50:AR50" si="139">AN26/AN$7*100</f>
        <v>18.779583636280293</v>
      </c>
      <c r="AO50" s="92">
        <f t="shared" si="139"/>
        <v>21.145903573625358</v>
      </c>
      <c r="AP50" s="92">
        <f t="shared" si="139"/>
        <v>25.111069096779719</v>
      </c>
      <c r="AQ50" s="92">
        <f t="shared" si="139"/>
        <v>29.282725434834173</v>
      </c>
      <c r="AR50" s="92">
        <f t="shared" si="139"/>
        <v>23.087510897406474</v>
      </c>
      <c r="AS50" s="93"/>
      <c r="AU50" s="92">
        <f t="shared" ref="AU50:AY50" si="140">AU26/AU$7*100</f>
        <v>22.825960826804241</v>
      </c>
      <c r="AV50" s="92">
        <f t="shared" si="140"/>
        <v>21.589271803242195</v>
      </c>
      <c r="AW50" s="92">
        <f t="shared" si="140"/>
        <v>20.470941279801664</v>
      </c>
      <c r="AX50" s="92">
        <f t="shared" si="140"/>
        <v>23.557085331556902</v>
      </c>
      <c r="AY50" s="92">
        <f t="shared" si="140"/>
        <v>22.417346562806301</v>
      </c>
      <c r="AZ50" s="93"/>
      <c r="BB50" s="92">
        <f t="shared" ref="BB50:BF50" si="141">BB26/BB$7*100</f>
        <v>24.457456016417925</v>
      </c>
      <c r="BC50" s="92">
        <f t="shared" si="141"/>
        <v>21.192522602189406</v>
      </c>
      <c r="BD50" s="92">
        <f t="shared" si="141"/>
        <v>21.993740787209688</v>
      </c>
      <c r="BE50" s="92">
        <f t="shared" si="141"/>
        <v>22.215771063832239</v>
      </c>
      <c r="BF50" s="92">
        <f t="shared" si="141"/>
        <v>24.77818219969042</v>
      </c>
      <c r="BG50" s="93"/>
    </row>
    <row r="51" spans="2:59" x14ac:dyDescent="0.25">
      <c r="B51" s="21"/>
      <c r="C51" s="15"/>
      <c r="D51" s="15"/>
      <c r="E51" s="15"/>
      <c r="F51" s="48"/>
      <c r="G51" s="48"/>
      <c r="H51" s="48"/>
      <c r="I51" s="48"/>
      <c r="J51" s="48"/>
      <c r="L51" s="15"/>
      <c r="M51" s="48"/>
      <c r="N51" s="48"/>
      <c r="O51" s="48"/>
      <c r="P51" s="48"/>
      <c r="Q51" s="48"/>
      <c r="S51" s="15"/>
      <c r="T51" s="48"/>
      <c r="U51" s="48"/>
      <c r="V51" s="48"/>
      <c r="W51" s="48"/>
      <c r="X51" s="48"/>
      <c r="Z51" s="15"/>
      <c r="AA51" s="48"/>
      <c r="AB51" s="48"/>
      <c r="AC51" s="48"/>
      <c r="AD51" s="48"/>
      <c r="AE51" s="48"/>
      <c r="AG51" s="15"/>
      <c r="AH51" s="48"/>
      <c r="AI51" s="48"/>
      <c r="AJ51" s="48"/>
      <c r="AK51" s="48"/>
      <c r="AL51" s="48"/>
      <c r="AN51" s="15"/>
      <c r="AO51" s="48"/>
      <c r="AP51" s="48"/>
      <c r="AQ51" s="48"/>
      <c r="AR51" s="48"/>
      <c r="AS51" s="48"/>
      <c r="AU51" s="15"/>
      <c r="AV51" s="48"/>
      <c r="AW51" s="48"/>
      <c r="AX51" s="48"/>
      <c r="AY51" s="48"/>
      <c r="AZ51" s="48"/>
      <c r="BB51" s="15"/>
      <c r="BC51" s="48"/>
      <c r="BD51" s="48"/>
      <c r="BE51" s="48"/>
      <c r="BF51" s="48"/>
      <c r="BG51" s="48"/>
    </row>
    <row r="52" spans="2:59" ht="15" customHeight="1" x14ac:dyDescent="0.25">
      <c r="B52" s="168" t="s">
        <v>29</v>
      </c>
      <c r="C52" s="169"/>
      <c r="D52" s="174" t="s">
        <v>142</v>
      </c>
      <c r="E52" s="175"/>
      <c r="F52" s="175"/>
      <c r="G52" s="175"/>
      <c r="H52" s="175"/>
      <c r="I52" s="175"/>
      <c r="J52" s="176"/>
      <c r="L52" s="174" t="s">
        <v>143</v>
      </c>
      <c r="M52" s="175"/>
      <c r="N52" s="175"/>
      <c r="O52" s="175"/>
      <c r="P52" s="175"/>
      <c r="Q52" s="176"/>
      <c r="S52" s="174" t="s">
        <v>144</v>
      </c>
      <c r="T52" s="175"/>
      <c r="U52" s="175"/>
      <c r="V52" s="175"/>
      <c r="W52" s="175"/>
      <c r="X52" s="176"/>
      <c r="Z52" s="174" t="s">
        <v>145</v>
      </c>
      <c r="AA52" s="175"/>
      <c r="AB52" s="175"/>
      <c r="AC52" s="175"/>
      <c r="AD52" s="175"/>
      <c r="AE52" s="176"/>
      <c r="AG52" s="174" t="s">
        <v>146</v>
      </c>
      <c r="AH52" s="175"/>
      <c r="AI52" s="175"/>
      <c r="AJ52" s="175"/>
      <c r="AK52" s="175"/>
      <c r="AL52" s="176"/>
      <c r="AN52" s="174" t="s">
        <v>147</v>
      </c>
      <c r="AO52" s="175"/>
      <c r="AP52" s="175"/>
      <c r="AQ52" s="175"/>
      <c r="AR52" s="175"/>
      <c r="AS52" s="176"/>
      <c r="AU52" s="174" t="s">
        <v>148</v>
      </c>
      <c r="AV52" s="175"/>
      <c r="AW52" s="175"/>
      <c r="AX52" s="175"/>
      <c r="AY52" s="175"/>
      <c r="AZ52" s="176"/>
      <c r="BB52" s="174" t="s">
        <v>149</v>
      </c>
      <c r="BC52" s="175"/>
      <c r="BD52" s="175"/>
      <c r="BE52" s="175"/>
      <c r="BF52" s="175"/>
      <c r="BG52" s="176"/>
    </row>
    <row r="53" spans="2:59" x14ac:dyDescent="0.25">
      <c r="B53" s="170"/>
      <c r="C53" s="171"/>
      <c r="D53" s="177"/>
      <c r="E53" s="178"/>
      <c r="F53" s="178"/>
      <c r="G53" s="178"/>
      <c r="H53" s="178"/>
      <c r="I53" s="178"/>
      <c r="J53" s="179"/>
      <c r="L53" s="177"/>
      <c r="M53" s="178"/>
      <c r="N53" s="178"/>
      <c r="O53" s="178"/>
      <c r="P53" s="178"/>
      <c r="Q53" s="179"/>
      <c r="S53" s="177"/>
      <c r="T53" s="178"/>
      <c r="U53" s="178"/>
      <c r="V53" s="178"/>
      <c r="W53" s="178"/>
      <c r="X53" s="179"/>
      <c r="Z53" s="177"/>
      <c r="AA53" s="178"/>
      <c r="AB53" s="178"/>
      <c r="AC53" s="178"/>
      <c r="AD53" s="178"/>
      <c r="AE53" s="179"/>
      <c r="AG53" s="177"/>
      <c r="AH53" s="178"/>
      <c r="AI53" s="178"/>
      <c r="AJ53" s="178"/>
      <c r="AK53" s="178"/>
      <c r="AL53" s="179"/>
      <c r="AN53" s="177"/>
      <c r="AO53" s="178"/>
      <c r="AP53" s="178"/>
      <c r="AQ53" s="178"/>
      <c r="AR53" s="178"/>
      <c r="AS53" s="179"/>
      <c r="AU53" s="177"/>
      <c r="AV53" s="178"/>
      <c r="AW53" s="178"/>
      <c r="AX53" s="178"/>
      <c r="AY53" s="178"/>
      <c r="AZ53" s="179"/>
      <c r="BB53" s="177"/>
      <c r="BC53" s="178"/>
      <c r="BD53" s="178"/>
      <c r="BE53" s="178"/>
      <c r="BF53" s="178"/>
      <c r="BG53" s="179"/>
    </row>
    <row r="54" spans="2:59" ht="24.75" x14ac:dyDescent="0.25">
      <c r="B54" s="172" t="s">
        <v>120</v>
      </c>
      <c r="C54" s="173"/>
      <c r="D54" s="77" t="s">
        <v>19</v>
      </c>
      <c r="E54" s="19" t="s">
        <v>136</v>
      </c>
      <c r="F54" s="19" t="s">
        <v>137</v>
      </c>
      <c r="G54" s="19" t="s">
        <v>138</v>
      </c>
      <c r="H54" s="19" t="s">
        <v>139</v>
      </c>
      <c r="I54" t="s">
        <v>140</v>
      </c>
      <c r="J54" s="20" t="s">
        <v>141</v>
      </c>
      <c r="L54" s="19" t="s">
        <v>136</v>
      </c>
      <c r="M54" s="19" t="s">
        <v>137</v>
      </c>
      <c r="N54" s="19" t="s">
        <v>138</v>
      </c>
      <c r="O54" s="19" t="s">
        <v>139</v>
      </c>
      <c r="P54" t="s">
        <v>140</v>
      </c>
      <c r="Q54" s="20" t="s">
        <v>141</v>
      </c>
      <c r="S54" s="19" t="s">
        <v>136</v>
      </c>
      <c r="T54" s="19" t="s">
        <v>137</v>
      </c>
      <c r="U54" s="19" t="s">
        <v>138</v>
      </c>
      <c r="V54" s="19" t="s">
        <v>139</v>
      </c>
      <c r="W54" t="s">
        <v>140</v>
      </c>
      <c r="X54" s="20" t="s">
        <v>141</v>
      </c>
      <c r="Z54" s="19" t="s">
        <v>136</v>
      </c>
      <c r="AA54" s="19" t="s">
        <v>137</v>
      </c>
      <c r="AB54" s="19" t="s">
        <v>138</v>
      </c>
      <c r="AC54" s="19" t="s">
        <v>139</v>
      </c>
      <c r="AD54" t="s">
        <v>140</v>
      </c>
      <c r="AE54" s="20" t="s">
        <v>141</v>
      </c>
      <c r="AG54" s="19" t="s">
        <v>136</v>
      </c>
      <c r="AH54" s="19" t="s">
        <v>137</v>
      </c>
      <c r="AI54" s="19" t="s">
        <v>138</v>
      </c>
      <c r="AJ54" s="19" t="s">
        <v>139</v>
      </c>
      <c r="AK54" t="s">
        <v>140</v>
      </c>
      <c r="AL54" s="20" t="s">
        <v>141</v>
      </c>
      <c r="AN54" s="19" t="s">
        <v>136</v>
      </c>
      <c r="AO54" s="19" t="s">
        <v>137</v>
      </c>
      <c r="AP54" s="19" t="s">
        <v>138</v>
      </c>
      <c r="AQ54" s="19" t="s">
        <v>139</v>
      </c>
      <c r="AR54" t="s">
        <v>140</v>
      </c>
      <c r="AS54" s="20" t="s">
        <v>141</v>
      </c>
      <c r="AU54" s="19" t="s">
        <v>136</v>
      </c>
      <c r="AV54" s="19" t="s">
        <v>137</v>
      </c>
      <c r="AW54" s="19" t="s">
        <v>138</v>
      </c>
      <c r="AX54" s="19" t="s">
        <v>139</v>
      </c>
      <c r="AY54" t="s">
        <v>140</v>
      </c>
      <c r="AZ54" s="20" t="s">
        <v>141</v>
      </c>
      <c r="BB54" s="19" t="s">
        <v>136</v>
      </c>
      <c r="BC54" s="19" t="s">
        <v>137</v>
      </c>
      <c r="BD54" s="19" t="s">
        <v>138</v>
      </c>
      <c r="BE54" s="19" t="s">
        <v>139</v>
      </c>
      <c r="BF54" t="s">
        <v>140</v>
      </c>
      <c r="BG54" s="20" t="s">
        <v>141</v>
      </c>
    </row>
    <row r="55" spans="2:59" x14ac:dyDescent="0.25">
      <c r="B55" s="160" t="s">
        <v>21</v>
      </c>
      <c r="C55" s="4" t="s">
        <v>19</v>
      </c>
      <c r="D55" s="90">
        <v>99.999999999999986</v>
      </c>
      <c r="E55" s="91">
        <f t="shared" ref="E55:J55" si="142">E7/$D$7*100</f>
        <v>12.578029812712685</v>
      </c>
      <c r="F55" s="91">
        <f t="shared" si="142"/>
        <v>17.933022489708996</v>
      </c>
      <c r="G55" s="91">
        <f t="shared" si="142"/>
        <v>12.091706704102348</v>
      </c>
      <c r="H55" s="91">
        <f t="shared" si="142"/>
        <v>20.61798093004564</v>
      </c>
      <c r="I55" s="91">
        <f t="shared" si="142"/>
        <v>33.012541916341661</v>
      </c>
      <c r="J55" s="91">
        <f t="shared" si="142"/>
        <v>3.7667181470886595</v>
      </c>
      <c r="L55" s="91">
        <f t="shared" ref="L55:Q55" si="143">L7/$D$7*100</f>
        <v>8.8353461167024729</v>
      </c>
      <c r="M55" s="91">
        <f t="shared" si="143"/>
        <v>12.46158192548817</v>
      </c>
      <c r="N55" s="91">
        <f t="shared" si="143"/>
        <v>12.356428515808059</v>
      </c>
      <c r="O55" s="91">
        <f t="shared" si="143"/>
        <v>33.892378874147425</v>
      </c>
      <c r="P55" s="91">
        <f t="shared" si="143"/>
        <v>28.949350332386707</v>
      </c>
      <c r="Q55" s="91">
        <f t="shared" si="143"/>
        <v>3.5049142354671501</v>
      </c>
      <c r="S55" s="91">
        <f t="shared" ref="S55:X55" si="144">S7/$D$7*100</f>
        <v>7.1066633497646112</v>
      </c>
      <c r="T55" s="91">
        <f t="shared" si="144"/>
        <v>17.244541971750216</v>
      </c>
      <c r="U55" s="91">
        <f t="shared" si="144"/>
        <v>13.784875080799402</v>
      </c>
      <c r="V55" s="91">
        <f t="shared" si="144"/>
        <v>36.691631522335022</v>
      </c>
      <c r="W55" s="91">
        <f t="shared" si="144"/>
        <v>23.865259339570503</v>
      </c>
      <c r="X55" s="91">
        <f t="shared" si="144"/>
        <v>1.3070287357802219</v>
      </c>
      <c r="Z55" s="91">
        <f t="shared" ref="Z55:AE55" si="145">Z7/$D$7*100</f>
        <v>18.652273904229009</v>
      </c>
      <c r="AA55" s="91">
        <f t="shared" si="145"/>
        <v>26.643399555531879</v>
      </c>
      <c r="AB55" s="91">
        <f t="shared" si="145"/>
        <v>9.9090023168778263</v>
      </c>
      <c r="AC55" s="91">
        <f t="shared" si="145"/>
        <v>20.589777403287361</v>
      </c>
      <c r="AD55" s="91">
        <f t="shared" si="145"/>
        <v>21.729927213405077</v>
      </c>
      <c r="AE55" s="91">
        <f t="shared" si="145"/>
        <v>2.4756196066688738</v>
      </c>
      <c r="AG55" s="91">
        <f t="shared" ref="AG55:AK55" si="146">AG7/$D$7*100</f>
        <v>25.588711768075505</v>
      </c>
      <c r="AH55" s="91">
        <f t="shared" si="146"/>
        <v>36.986465118485704</v>
      </c>
      <c r="AI55" s="91">
        <f t="shared" si="146"/>
        <v>11.222078361490931</v>
      </c>
      <c r="AJ55" s="91">
        <f t="shared" si="146"/>
        <v>19.11489948393983</v>
      </c>
      <c r="AK55" s="91">
        <f t="shared" si="146"/>
        <v>6.448060905496936</v>
      </c>
      <c r="AL55" s="91"/>
      <c r="AN55" s="91">
        <f t="shared" ref="AN55:AR55" si="147">AN7/$D$7*100</f>
        <v>23.542811618493577</v>
      </c>
      <c r="AO55" s="91">
        <f t="shared" si="147"/>
        <v>44.564961655574344</v>
      </c>
      <c r="AP55" s="91">
        <f t="shared" si="147"/>
        <v>12.656875934943542</v>
      </c>
      <c r="AQ55" s="91">
        <f t="shared" si="147"/>
        <v>14.494528518173539</v>
      </c>
      <c r="AR55" s="91">
        <f t="shared" si="147"/>
        <v>4.1512039300342432</v>
      </c>
      <c r="AS55" s="91"/>
      <c r="AU55" s="91">
        <f t="shared" ref="AU55:AZ55" si="148">AU7/$D$7*100</f>
        <v>20.077739437356932</v>
      </c>
      <c r="AV55" s="91">
        <f t="shared" si="148"/>
        <v>34.0907146582461</v>
      </c>
      <c r="AW55" s="91">
        <f t="shared" si="148"/>
        <v>10.970746227418189</v>
      </c>
      <c r="AX55" s="91">
        <f t="shared" si="148"/>
        <v>24.276995843109841</v>
      </c>
      <c r="AY55" s="91">
        <f t="shared" si="148"/>
        <v>9.1580846578073469</v>
      </c>
      <c r="AZ55" s="91">
        <f t="shared" si="148"/>
        <v>1.4257191760615997</v>
      </c>
      <c r="BB55" s="91">
        <f t="shared" ref="BB55:BG55" si="149">BB7/$D$7*100</f>
        <v>21.71364999851464</v>
      </c>
      <c r="BC55" s="91">
        <f t="shared" si="149"/>
        <v>34.640609070929322</v>
      </c>
      <c r="BD55" s="91">
        <f t="shared" si="149"/>
        <v>15.773277903339947</v>
      </c>
      <c r="BE55" s="91">
        <f t="shared" si="149"/>
        <v>22.487679434349904</v>
      </c>
      <c r="BF55" s="91">
        <f t="shared" si="149"/>
        <v>3.93639739335251</v>
      </c>
      <c r="BG55" s="91">
        <f t="shared" si="149"/>
        <v>1.4483861995136773</v>
      </c>
    </row>
    <row r="56" spans="2:59" x14ac:dyDescent="0.25">
      <c r="B56" s="161"/>
      <c r="C56" s="5" t="s">
        <v>2</v>
      </c>
      <c r="D56" s="90">
        <v>99.999999999999986</v>
      </c>
      <c r="E56" s="92">
        <f t="shared" ref="E56:J64" si="150">E8/$D8*100</f>
        <v>8.7850037991663417</v>
      </c>
      <c r="F56" s="92">
        <f t="shared" si="150"/>
        <v>18.548293649933548</v>
      </c>
      <c r="G56" s="92">
        <f t="shared" si="150"/>
        <v>14.902857854616618</v>
      </c>
      <c r="H56" s="92">
        <f t="shared" si="150"/>
        <v>23.860660106883405</v>
      </c>
      <c r="I56" s="92">
        <f t="shared" si="150"/>
        <v>30.793857327755919</v>
      </c>
      <c r="J56" s="92">
        <f t="shared" si="150"/>
        <v>3.1093272616441601</v>
      </c>
      <c r="L56" s="92">
        <f t="shared" ref="L56:Q64" si="151">L8/$D8*100</f>
        <v>6.1301912494547608</v>
      </c>
      <c r="M56" s="92">
        <f t="shared" si="151"/>
        <v>10.564318531703735</v>
      </c>
      <c r="N56" s="92">
        <f t="shared" si="151"/>
        <v>13.757726179240553</v>
      </c>
      <c r="O56" s="92">
        <f t="shared" si="151"/>
        <v>39.640830060294938</v>
      </c>
      <c r="P56" s="92">
        <f t="shared" si="151"/>
        <v>26.975558335504996</v>
      </c>
      <c r="Q56" s="92">
        <f t="shared" si="151"/>
        <v>2.9313756438009655</v>
      </c>
      <c r="S56" s="92">
        <f t="shared" ref="S56:X64" si="152">S8/$D8*100</f>
        <v>5.3942163858066783</v>
      </c>
      <c r="T56" s="92">
        <f t="shared" si="152"/>
        <v>15.043273209116261</v>
      </c>
      <c r="U56" s="92">
        <f t="shared" si="152"/>
        <v>15.942961800776626</v>
      </c>
      <c r="V56" s="92">
        <f t="shared" si="152"/>
        <v>38.88354264075388</v>
      </c>
      <c r="W56" s="92">
        <f t="shared" si="152"/>
        <v>24.067427997248785</v>
      </c>
      <c r="X56" s="92"/>
      <c r="Z56" s="92">
        <f t="shared" ref="Z56:AE64" si="153">Z8/$D8*100</f>
        <v>16.040938568789574</v>
      </c>
      <c r="AA56" s="92">
        <f t="shared" si="153"/>
        <v>24.499832439145241</v>
      </c>
      <c r="AB56" s="92">
        <f t="shared" si="153"/>
        <v>11.078682406404319</v>
      </c>
      <c r="AC56" s="92">
        <f t="shared" si="153"/>
        <v>24.217892845802638</v>
      </c>
      <c r="AD56" s="92">
        <f t="shared" si="153"/>
        <v>22.082595615217354</v>
      </c>
      <c r="AE56" s="92">
        <f t="shared" si="153"/>
        <v>2.0800581246409249</v>
      </c>
      <c r="AG56" s="92">
        <f t="shared" ref="AG56:AK64" si="154">AG8/$D8*100</f>
        <v>23.360671194606955</v>
      </c>
      <c r="AH56" s="92">
        <f t="shared" si="154"/>
        <v>34.536587421473982</v>
      </c>
      <c r="AI56" s="92">
        <f t="shared" si="154"/>
        <v>13.59021878794314</v>
      </c>
      <c r="AJ56" s="92">
        <f t="shared" si="154"/>
        <v>21.320562130493187</v>
      </c>
      <c r="AK56" s="92">
        <f t="shared" si="154"/>
        <v>6.060407640119192</v>
      </c>
      <c r="AL56" s="92"/>
      <c r="AN56" s="92">
        <f t="shared" ref="AN56:AR64" si="155">AN8/$D8*100</f>
        <v>18.950562882335667</v>
      </c>
      <c r="AO56" s="92">
        <f t="shared" si="155"/>
        <v>43.186992394393478</v>
      </c>
      <c r="AP56" s="92">
        <f t="shared" si="155"/>
        <v>16.543425533244303</v>
      </c>
      <c r="AQ56" s="92">
        <f t="shared" si="155"/>
        <v>17.201882218771448</v>
      </c>
      <c r="AR56" s="92">
        <f t="shared" si="155"/>
        <v>3.5188396102506752</v>
      </c>
      <c r="AS56" s="92"/>
      <c r="AU56" s="92">
        <f t="shared" ref="AU56:AZ64" si="156">AU8/$D8*100</f>
        <v>17.397099048679703</v>
      </c>
      <c r="AV56" s="92">
        <f t="shared" si="156"/>
        <v>31.622932588120172</v>
      </c>
      <c r="AW56" s="92">
        <f t="shared" si="156"/>
        <v>15.069194086705352</v>
      </c>
      <c r="AX56" s="92">
        <f t="shared" si="156"/>
        <v>25.24371132606867</v>
      </c>
      <c r="AY56" s="92">
        <f t="shared" si="156"/>
        <v>8.6975727801987084</v>
      </c>
      <c r="AZ56" s="92">
        <f t="shared" si="156"/>
        <v>1.9694901702274197</v>
      </c>
      <c r="BB56" s="92">
        <f t="shared" ref="BB56:BG64" si="157">BB8/$D8*100</f>
        <v>18.617193681207915</v>
      </c>
      <c r="BC56" s="92">
        <f t="shared" si="157"/>
        <v>34.489848580851898</v>
      </c>
      <c r="BD56" s="92">
        <f t="shared" si="157"/>
        <v>19.739611462503536</v>
      </c>
      <c r="BE56" s="92">
        <f t="shared" si="157"/>
        <v>21.315639372788382</v>
      </c>
      <c r="BF56" s="92">
        <f t="shared" si="157"/>
        <v>4.2285009755820102</v>
      </c>
      <c r="BG56" s="92"/>
    </row>
    <row r="57" spans="2:59" x14ac:dyDescent="0.25">
      <c r="B57" s="162"/>
      <c r="C57" s="5" t="s">
        <v>3</v>
      </c>
      <c r="D57" s="90">
        <v>100</v>
      </c>
      <c r="E57" s="92">
        <f t="shared" si="150"/>
        <v>16.248770658264878</v>
      </c>
      <c r="F57" s="92">
        <f t="shared" si="150"/>
        <v>17.337587348779145</v>
      </c>
      <c r="G57" s="92">
        <f t="shared" si="150"/>
        <v>9.3711855913125479</v>
      </c>
      <c r="H57" s="92">
        <f t="shared" si="150"/>
        <v>17.479844028023443</v>
      </c>
      <c r="I57" s="92">
        <f t="shared" si="150"/>
        <v>35.159697278217052</v>
      </c>
      <c r="J57" s="92">
        <f t="shared" si="150"/>
        <v>4.4029150954029346</v>
      </c>
      <c r="L57" s="92">
        <f t="shared" si="151"/>
        <v>11.453288210768516</v>
      </c>
      <c r="M57" s="92">
        <f t="shared" si="151"/>
        <v>14.297678543192111</v>
      </c>
      <c r="N57" s="92">
        <f t="shared" si="151"/>
        <v>11.000307953605736</v>
      </c>
      <c r="O57" s="92">
        <f t="shared" si="151"/>
        <v>28.329254737298726</v>
      </c>
      <c r="P57" s="92">
        <f t="shared" si="151"/>
        <v>30.859508311188343</v>
      </c>
      <c r="Q57" s="92">
        <f t="shared" si="151"/>
        <v>4.0599622439465728</v>
      </c>
      <c r="S57" s="92">
        <f t="shared" si="152"/>
        <v>8.7639019223429973</v>
      </c>
      <c r="T57" s="92">
        <f t="shared" si="152"/>
        <v>19.3748429847622</v>
      </c>
      <c r="U57" s="92">
        <f t="shared" si="152"/>
        <v>11.696363944052003</v>
      </c>
      <c r="V57" s="92">
        <f t="shared" si="152"/>
        <v>34.570386467999782</v>
      </c>
      <c r="W57" s="92">
        <f t="shared" si="152"/>
        <v>23.669608493312197</v>
      </c>
      <c r="X57" s="92">
        <f t="shared" si="152"/>
        <v>1.9248961875308113</v>
      </c>
      <c r="Z57" s="92">
        <f t="shared" si="153"/>
        <v>21.17942115895325</v>
      </c>
      <c r="AA57" s="92">
        <f t="shared" si="153"/>
        <v>28.717859193088184</v>
      </c>
      <c r="AB57" s="92">
        <f t="shared" si="153"/>
        <v>8.7770320995579354</v>
      </c>
      <c r="AC57" s="92">
        <f t="shared" si="153"/>
        <v>17.078630498505714</v>
      </c>
      <c r="AD57" s="92">
        <f t="shared" si="153"/>
        <v>21.388628655777314</v>
      </c>
      <c r="AE57" s="92">
        <f t="shared" si="153"/>
        <v>2.8584283941175999</v>
      </c>
      <c r="AG57" s="92">
        <f t="shared" si="154"/>
        <v>27.744921482791344</v>
      </c>
      <c r="AH57" s="92">
        <f t="shared" si="154"/>
        <v>39.357360044307804</v>
      </c>
      <c r="AI57" s="92">
        <f t="shared" si="154"/>
        <v>8.9302855395234353</v>
      </c>
      <c r="AJ57" s="92">
        <f t="shared" si="154"/>
        <v>16.980346243519975</v>
      </c>
      <c r="AK57" s="92">
        <f t="shared" si="154"/>
        <v>6.8232164330498124</v>
      </c>
      <c r="AL57" s="92"/>
      <c r="AN57" s="92">
        <f t="shared" si="155"/>
        <v>27.98700866553402</v>
      </c>
      <c r="AO57" s="92">
        <f t="shared" si="155"/>
        <v>45.89850591097025</v>
      </c>
      <c r="AP57" s="92">
        <f t="shared" si="155"/>
        <v>8.8956266559257173</v>
      </c>
      <c r="AQ57" s="92">
        <f t="shared" si="155"/>
        <v>11.874458479990496</v>
      </c>
      <c r="AR57" s="92">
        <f t="shared" si="155"/>
        <v>4.7631811560298774</v>
      </c>
      <c r="AS57" s="92"/>
      <c r="AU57" s="92">
        <f t="shared" si="156"/>
        <v>22.671957386775745</v>
      </c>
      <c r="AV57" s="92">
        <f t="shared" si="156"/>
        <v>36.478936729589904</v>
      </c>
      <c r="AW57" s="92">
        <f t="shared" si="156"/>
        <v>7.0044301761382224</v>
      </c>
      <c r="AX57" s="92">
        <f t="shared" si="156"/>
        <v>23.341446759963187</v>
      </c>
      <c r="AY57" s="92">
        <f t="shared" si="156"/>
        <v>9.6037498741709673</v>
      </c>
      <c r="AZ57" s="92"/>
      <c r="BB57" s="92">
        <f t="shared" si="157"/>
        <v>24.710278189255366</v>
      </c>
      <c r="BC57" s="92">
        <f t="shared" si="157"/>
        <v>34.786509121929839</v>
      </c>
      <c r="BD57" s="92">
        <f t="shared" si="157"/>
        <v>11.934816856484721</v>
      </c>
      <c r="BE57" s="92">
        <f t="shared" si="157"/>
        <v>23.621933539444985</v>
      </c>
      <c r="BF57" s="92">
        <f t="shared" si="157"/>
        <v>3.6537110773102328</v>
      </c>
      <c r="BG57" s="92"/>
    </row>
    <row r="58" spans="2:59" x14ac:dyDescent="0.25">
      <c r="B58" s="160" t="s">
        <v>22</v>
      </c>
      <c r="C58" s="5" t="s">
        <v>4</v>
      </c>
      <c r="D58" s="90">
        <v>100.00000000000001</v>
      </c>
      <c r="E58" s="92">
        <f t="shared" si="150"/>
        <v>17.731781565230289</v>
      </c>
      <c r="F58" s="92">
        <f t="shared" si="150"/>
        <v>17.327180337962641</v>
      </c>
      <c r="G58" s="92">
        <f t="shared" si="150"/>
        <v>11.558640024054743</v>
      </c>
      <c r="H58" s="92">
        <f t="shared" si="150"/>
        <v>14.481879416475413</v>
      </c>
      <c r="I58" s="92">
        <f t="shared" si="150"/>
        <v>36.968745377562009</v>
      </c>
      <c r="J58" s="93"/>
      <c r="L58" s="92">
        <f t="shared" si="151"/>
        <v>17.635127358603889</v>
      </c>
      <c r="M58" s="92">
        <f t="shared" si="151"/>
        <v>19.673117870048713</v>
      </c>
      <c r="N58" s="92">
        <f t="shared" si="151"/>
        <v>11.557179378453361</v>
      </c>
      <c r="O58" s="92">
        <f t="shared" si="151"/>
        <v>22.322682018008145</v>
      </c>
      <c r="P58" s="92">
        <f t="shared" si="151"/>
        <v>27.386083508033675</v>
      </c>
      <c r="Q58" s="93"/>
      <c r="S58" s="92">
        <f t="shared" si="152"/>
        <v>14.774610603130808</v>
      </c>
      <c r="T58" s="92">
        <f t="shared" si="152"/>
        <v>19.082568214712609</v>
      </c>
      <c r="U58" s="92">
        <f t="shared" si="152"/>
        <v>11.741485042847675</v>
      </c>
      <c r="V58" s="92">
        <f t="shared" si="152"/>
        <v>22.173206939739671</v>
      </c>
      <c r="W58" s="92">
        <f t="shared" si="152"/>
        <v>28.650767156006452</v>
      </c>
      <c r="X58" s="93"/>
      <c r="Z58" s="92">
        <f t="shared" si="153"/>
        <v>15.046618057716127</v>
      </c>
      <c r="AA58" s="92">
        <f t="shared" si="153"/>
        <v>17.907272213439871</v>
      </c>
      <c r="AB58" s="92">
        <f t="shared" si="153"/>
        <v>12.453733201250266</v>
      </c>
      <c r="AC58" s="92">
        <f t="shared" si="153"/>
        <v>19.023698830671123</v>
      </c>
      <c r="AD58" s="92">
        <f t="shared" si="153"/>
        <v>31.527725227722954</v>
      </c>
      <c r="AE58" s="93"/>
      <c r="AG58" s="92">
        <f t="shared" si="154"/>
        <v>25.679765900666453</v>
      </c>
      <c r="AH58" s="92">
        <f t="shared" si="154"/>
        <v>37.435550987243374</v>
      </c>
      <c r="AI58" s="92">
        <f t="shared" si="154"/>
        <v>9.4424238386330011</v>
      </c>
      <c r="AJ58" s="92">
        <f t="shared" si="154"/>
        <v>14.019819359199865</v>
      </c>
      <c r="AK58" s="92">
        <f t="shared" si="154"/>
        <v>12.293614029758967</v>
      </c>
      <c r="AL58" s="93"/>
      <c r="AN58" s="92">
        <f t="shared" si="155"/>
        <v>43.180184328228208</v>
      </c>
      <c r="AO58" s="92">
        <f t="shared" si="155"/>
        <v>34.905010271433028</v>
      </c>
      <c r="AP58" s="92">
        <f t="shared" si="155"/>
        <v>10.19497817306558</v>
      </c>
      <c r="AQ58" s="92">
        <f t="shared" si="155"/>
        <v>6.7880680330368497</v>
      </c>
      <c r="AR58" s="92"/>
      <c r="AS58" s="93"/>
      <c r="AU58" s="92">
        <f t="shared" si="156"/>
        <v>36.9071316678491</v>
      </c>
      <c r="AV58" s="92">
        <f t="shared" si="156"/>
        <v>29.080214524107522</v>
      </c>
      <c r="AW58" s="92">
        <f t="shared" si="156"/>
        <v>10.324201076055155</v>
      </c>
      <c r="AX58" s="92">
        <f t="shared" si="156"/>
        <v>14.138958261558287</v>
      </c>
      <c r="AY58" s="92">
        <f t="shared" si="156"/>
        <v>8.6050109921973519</v>
      </c>
      <c r="AZ58" s="93"/>
      <c r="BB58" s="92">
        <f t="shared" si="157"/>
        <v>30.804129241939421</v>
      </c>
      <c r="BC58" s="92">
        <f t="shared" si="157"/>
        <v>33.87302506189765</v>
      </c>
      <c r="BD58" s="92">
        <f t="shared" si="157"/>
        <v>14.562357709031627</v>
      </c>
      <c r="BE58" s="92">
        <f t="shared" si="157"/>
        <v>10.563357096172894</v>
      </c>
      <c r="BF58" s="92">
        <f t="shared" si="157"/>
        <v>8.894552919322491</v>
      </c>
      <c r="BG58" s="93"/>
    </row>
    <row r="59" spans="2:59" x14ac:dyDescent="0.25">
      <c r="B59" s="161"/>
      <c r="C59" s="5" t="s">
        <v>5</v>
      </c>
      <c r="D59" s="90">
        <v>100.00000000000001</v>
      </c>
      <c r="E59" s="92">
        <f t="shared" si="150"/>
        <v>20.356539298463197</v>
      </c>
      <c r="F59" s="92">
        <f t="shared" si="150"/>
        <v>25.180189527344599</v>
      </c>
      <c r="G59" s="92">
        <f t="shared" si="150"/>
        <v>18.607509239315704</v>
      </c>
      <c r="H59" s="92">
        <f t="shared" si="150"/>
        <v>17.24339008992018</v>
      </c>
      <c r="I59" s="92">
        <f t="shared" si="150"/>
        <v>18.510238334853458</v>
      </c>
      <c r="J59" s="93"/>
      <c r="L59" s="92">
        <f t="shared" si="151"/>
        <v>13.28134169307647</v>
      </c>
      <c r="M59" s="92">
        <f t="shared" si="151"/>
        <v>18.355071610071473</v>
      </c>
      <c r="N59" s="92">
        <f t="shared" si="151"/>
        <v>21.507297821817335</v>
      </c>
      <c r="O59" s="92">
        <f t="shared" si="151"/>
        <v>23.898957166184726</v>
      </c>
      <c r="P59" s="92">
        <f t="shared" si="151"/>
        <v>21.815317299950419</v>
      </c>
      <c r="Q59" s="93"/>
      <c r="S59" s="92">
        <f t="shared" si="152"/>
        <v>9.5767140530650288</v>
      </c>
      <c r="T59" s="92">
        <f t="shared" si="152"/>
        <v>21.155587549027981</v>
      </c>
      <c r="U59" s="92">
        <f t="shared" si="152"/>
        <v>19.667926254710924</v>
      </c>
      <c r="V59" s="92">
        <f t="shared" si="152"/>
        <v>26.939390178711619</v>
      </c>
      <c r="W59" s="92">
        <f t="shared" si="152"/>
        <v>22.359505482198237</v>
      </c>
      <c r="X59" s="93"/>
      <c r="Z59" s="92">
        <f t="shared" si="153"/>
        <v>21.136537578791501</v>
      </c>
      <c r="AA59" s="92">
        <f t="shared" si="153"/>
        <v>32.501793362641635</v>
      </c>
      <c r="AB59" s="92">
        <f t="shared" si="153"/>
        <v>11.049776060897868</v>
      </c>
      <c r="AC59" s="92">
        <f t="shared" si="153"/>
        <v>13.853917506508759</v>
      </c>
      <c r="AD59" s="92">
        <f t="shared" si="153"/>
        <v>20.074597010669006</v>
      </c>
      <c r="AE59" s="93"/>
      <c r="AG59" s="92">
        <f t="shared" si="154"/>
        <v>17.888214746625867</v>
      </c>
      <c r="AH59" s="92">
        <f t="shared" si="154"/>
        <v>43.688130441280407</v>
      </c>
      <c r="AI59" s="92">
        <f t="shared" si="154"/>
        <v>14.268165181238043</v>
      </c>
      <c r="AJ59" s="92">
        <f t="shared" si="154"/>
        <v>17.992697433013547</v>
      </c>
      <c r="AK59" s="92">
        <f t="shared" si="154"/>
        <v>5.2551570087014658</v>
      </c>
      <c r="AL59" s="93"/>
      <c r="AN59" s="92">
        <f t="shared" si="155"/>
        <v>22.404790812737136</v>
      </c>
      <c r="AO59" s="92">
        <f t="shared" si="155"/>
        <v>56.739553659477224</v>
      </c>
      <c r="AP59" s="92">
        <f t="shared" si="155"/>
        <v>10.4967612205607</v>
      </c>
      <c r="AQ59" s="92">
        <f t="shared" si="155"/>
        <v>7.5712573746922498</v>
      </c>
      <c r="AR59" s="92"/>
      <c r="AS59" s="93"/>
      <c r="AU59" s="92">
        <f t="shared" si="156"/>
        <v>20.209586995137695</v>
      </c>
      <c r="AV59" s="92">
        <f t="shared" si="156"/>
        <v>40.452818329453457</v>
      </c>
      <c r="AW59" s="92">
        <f t="shared" si="156"/>
        <v>11.422143790962583</v>
      </c>
      <c r="AX59" s="92">
        <f t="shared" si="156"/>
        <v>20.932874049132909</v>
      </c>
      <c r="AY59" s="92">
        <f t="shared" si="156"/>
        <v>5.3620111593750552</v>
      </c>
      <c r="AZ59" s="93"/>
      <c r="BB59" s="92">
        <f t="shared" si="157"/>
        <v>13.894720115812412</v>
      </c>
      <c r="BC59" s="92">
        <f t="shared" si="157"/>
        <v>40.451748920226279</v>
      </c>
      <c r="BD59" s="92">
        <f t="shared" si="157"/>
        <v>22.764963968459124</v>
      </c>
      <c r="BE59" s="92">
        <f t="shared" si="157"/>
        <v>17.86601887358254</v>
      </c>
      <c r="BF59" s="92">
        <f t="shared" si="157"/>
        <v>3.0696266506951626</v>
      </c>
      <c r="BG59" s="93"/>
    </row>
    <row r="60" spans="2:59" x14ac:dyDescent="0.25">
      <c r="B60" s="161"/>
      <c r="C60" s="5" t="s">
        <v>6</v>
      </c>
      <c r="D60" s="90">
        <v>100.00000000000001</v>
      </c>
      <c r="E60" s="92">
        <f t="shared" si="150"/>
        <v>13.24089130887803</v>
      </c>
      <c r="F60" s="92">
        <f t="shared" si="150"/>
        <v>25.726511999503039</v>
      </c>
      <c r="G60" s="92">
        <f t="shared" si="150"/>
        <v>16.388433611961776</v>
      </c>
      <c r="H60" s="92">
        <f t="shared" si="150"/>
        <v>23.155408427086581</v>
      </c>
      <c r="I60" s="92">
        <f t="shared" si="150"/>
        <v>21.288549614030408</v>
      </c>
      <c r="J60" s="93"/>
      <c r="L60" s="92">
        <f t="shared" si="151"/>
        <v>5.8953496615561063</v>
      </c>
      <c r="M60" s="92">
        <f t="shared" si="151"/>
        <v>11.855351471982274</v>
      </c>
      <c r="N60" s="92">
        <f t="shared" si="151"/>
        <v>13.644833648244139</v>
      </c>
      <c r="O60" s="92">
        <f t="shared" si="151"/>
        <v>40.3931354388682</v>
      </c>
      <c r="P60" s="92">
        <f t="shared" si="151"/>
        <v>26.273820509724533</v>
      </c>
      <c r="Q60" s="93"/>
      <c r="S60" s="92">
        <f t="shared" si="152"/>
        <v>6.0685478165069195</v>
      </c>
      <c r="T60" s="92">
        <f t="shared" si="152"/>
        <v>19.707165166574896</v>
      </c>
      <c r="U60" s="92">
        <f t="shared" si="152"/>
        <v>18.500517569673011</v>
      </c>
      <c r="V60" s="92">
        <f t="shared" si="152"/>
        <v>35.634947589920806</v>
      </c>
      <c r="W60" s="92">
        <f t="shared" si="152"/>
        <v>20.01697538507063</v>
      </c>
      <c r="X60" s="93"/>
      <c r="Z60" s="92">
        <f t="shared" si="153"/>
        <v>18.062067946483751</v>
      </c>
      <c r="AA60" s="92">
        <f t="shared" si="153"/>
        <v>32.403289255978976</v>
      </c>
      <c r="AB60" s="92">
        <f t="shared" si="153"/>
        <v>11.564224419117048</v>
      </c>
      <c r="AC60" s="92">
        <f t="shared" si="153"/>
        <v>19.048379100160862</v>
      </c>
      <c r="AD60" s="92">
        <f t="shared" si="153"/>
        <v>18.513238872805658</v>
      </c>
      <c r="AE60" s="93"/>
      <c r="AG60" s="92">
        <f t="shared" si="154"/>
        <v>24.225960132326911</v>
      </c>
      <c r="AH60" s="92">
        <f t="shared" si="154"/>
        <v>35.180952519478502</v>
      </c>
      <c r="AI60" s="92">
        <f t="shared" si="154"/>
        <v>13.473946050951291</v>
      </c>
      <c r="AJ60" s="92">
        <f t="shared" si="154"/>
        <v>22.815227507400326</v>
      </c>
      <c r="AK60" s="92">
        <f t="shared" si="154"/>
        <v>4.095318422929437</v>
      </c>
      <c r="AL60" s="93"/>
      <c r="AN60" s="92">
        <f t="shared" si="155"/>
        <v>20.499676003998232</v>
      </c>
      <c r="AO60" s="92">
        <f t="shared" si="155"/>
        <v>49.355689615725986</v>
      </c>
      <c r="AP60" s="92">
        <f t="shared" si="155"/>
        <v>13.087244634839804</v>
      </c>
      <c r="AQ60" s="92">
        <f t="shared" si="155"/>
        <v>15.061141704130989</v>
      </c>
      <c r="AR60" s="92">
        <f t="shared" si="155"/>
        <v>1.7454399342809024</v>
      </c>
      <c r="AS60" s="93"/>
      <c r="AU60" s="92">
        <f t="shared" si="156"/>
        <v>14.759287599536442</v>
      </c>
      <c r="AV60" s="92">
        <f t="shared" si="156"/>
        <v>35.956521521150137</v>
      </c>
      <c r="AW60" s="92">
        <f t="shared" si="156"/>
        <v>15.34377769129085</v>
      </c>
      <c r="AX60" s="92">
        <f t="shared" si="156"/>
        <v>26.889011642373362</v>
      </c>
      <c r="AY60" s="92">
        <f t="shared" si="156"/>
        <v>6.7266916504747618</v>
      </c>
      <c r="AZ60" s="93"/>
      <c r="BB60" s="92">
        <f t="shared" si="157"/>
        <v>16.333947410382297</v>
      </c>
      <c r="BC60" s="92">
        <f t="shared" si="157"/>
        <v>36.682045837402207</v>
      </c>
      <c r="BD60" s="92">
        <f t="shared" si="157"/>
        <v>16.809184082595689</v>
      </c>
      <c r="BE60" s="92">
        <f t="shared" si="157"/>
        <v>27.41911004880296</v>
      </c>
      <c r="BF60" s="92">
        <f t="shared" si="157"/>
        <v>2.6778512141208175</v>
      </c>
      <c r="BG60" s="93"/>
    </row>
    <row r="61" spans="2:59" x14ac:dyDescent="0.25">
      <c r="B61" s="162"/>
      <c r="C61" s="5" t="s">
        <v>7</v>
      </c>
      <c r="D61" s="90">
        <v>100</v>
      </c>
      <c r="E61" s="92">
        <f t="shared" si="150"/>
        <v>2.6988943978969799</v>
      </c>
      <c r="F61" s="92">
        <f t="shared" si="150"/>
        <v>5.6816960583718625</v>
      </c>
      <c r="G61" s="92">
        <f t="shared" si="150"/>
        <v>3.4541410931095222</v>
      </c>
      <c r="H61" s="92">
        <f t="shared" si="150"/>
        <v>24.77426339285017</v>
      </c>
      <c r="I61" s="92">
        <f t="shared" si="150"/>
        <v>52.465295014529801</v>
      </c>
      <c r="J61" s="92">
        <f t="shared" si="150"/>
        <v>10.925710043241663</v>
      </c>
      <c r="L61" s="92">
        <f t="shared" si="151"/>
        <v>2.5727203622128645</v>
      </c>
      <c r="M61" s="92">
        <f t="shared" si="151"/>
        <v>3.9544593092216869</v>
      </c>
      <c r="N61" s="92">
        <f t="shared" si="151"/>
        <v>4.4316702477163981</v>
      </c>
      <c r="O61" s="92">
        <f t="shared" si="151"/>
        <v>43.104998662241073</v>
      </c>
      <c r="P61" s="92">
        <f t="shared" si="151"/>
        <v>37.918240411796816</v>
      </c>
      <c r="Q61" s="92">
        <f t="shared" si="151"/>
        <v>8.0179110068111985</v>
      </c>
      <c r="S61" s="92"/>
      <c r="T61" s="92">
        <f t="shared" si="152"/>
        <v>10.858950485861918</v>
      </c>
      <c r="U61" s="92">
        <f t="shared" si="152"/>
        <v>6.1939626917039181</v>
      </c>
      <c r="V61" s="92">
        <f t="shared" si="152"/>
        <v>54.142394893576153</v>
      </c>
      <c r="W61" s="92">
        <f t="shared" si="152"/>
        <v>25.557359887757649</v>
      </c>
      <c r="X61" s="92"/>
      <c r="Z61" s="92">
        <f t="shared" si="153"/>
        <v>19.374594950275373</v>
      </c>
      <c r="AA61" s="92">
        <f t="shared" si="153"/>
        <v>22.195784002500915</v>
      </c>
      <c r="AB61" s="92">
        <f t="shared" si="153"/>
        <v>6.008973465821156</v>
      </c>
      <c r="AC61" s="92">
        <f t="shared" si="153"/>
        <v>28.246080765466488</v>
      </c>
      <c r="AD61" s="92">
        <f t="shared" si="153"/>
        <v>19.957853432964765</v>
      </c>
      <c r="AE61" s="92">
        <f t="shared" si="153"/>
        <v>4.2167133829712959</v>
      </c>
      <c r="AG61" s="92">
        <f t="shared" si="154"/>
        <v>32.853729578854271</v>
      </c>
      <c r="AH61" s="92">
        <f t="shared" si="154"/>
        <v>32.976525927344383</v>
      </c>
      <c r="AI61" s="92">
        <f t="shared" si="154"/>
        <v>7.8945275692689885</v>
      </c>
      <c r="AJ61" s="92">
        <f t="shared" si="154"/>
        <v>19.828901821977972</v>
      </c>
      <c r="AK61" s="92">
        <f t="shared" si="154"/>
        <v>5.9354760071030261</v>
      </c>
      <c r="AL61" s="92"/>
      <c r="AN61" s="92">
        <f t="shared" si="155"/>
        <v>15.263763515742182</v>
      </c>
      <c r="AO61" s="92">
        <f t="shared" si="155"/>
        <v>36.507248922910655</v>
      </c>
      <c r="AP61" s="92">
        <f t="shared" si="155"/>
        <v>15.482298248797132</v>
      </c>
      <c r="AQ61" s="92">
        <f t="shared" si="155"/>
        <v>24.154008787870769</v>
      </c>
      <c r="AR61" s="92">
        <f t="shared" si="155"/>
        <v>7.5155847653198178</v>
      </c>
      <c r="AS61" s="92"/>
      <c r="AU61" s="92">
        <f t="shared" si="156"/>
        <v>14.487052204932132</v>
      </c>
      <c r="AV61" s="92">
        <f t="shared" si="156"/>
        <v>30.418340918655606</v>
      </c>
      <c r="AW61" s="92">
        <f t="shared" si="156"/>
        <v>7.1551680597798466</v>
      </c>
      <c r="AX61" s="92">
        <f t="shared" si="156"/>
        <v>30.760597597910678</v>
      </c>
      <c r="AY61" s="92">
        <f t="shared" si="156"/>
        <v>14.648701416123924</v>
      </c>
      <c r="AZ61" s="92">
        <f t="shared" si="156"/>
        <v>2.5301398025978163</v>
      </c>
      <c r="BB61" s="92">
        <f t="shared" si="157"/>
        <v>27.171183741191456</v>
      </c>
      <c r="BC61" s="92">
        <f t="shared" si="157"/>
        <v>28.688969164962973</v>
      </c>
      <c r="BD61" s="92">
        <f t="shared" si="157"/>
        <v>10.03563806321023</v>
      </c>
      <c r="BE61" s="92">
        <f t="shared" si="157"/>
        <v>29.025145973904809</v>
      </c>
      <c r="BF61" s="92">
        <f t="shared" si="157"/>
        <v>2.7379118121768196</v>
      </c>
      <c r="BG61" s="92"/>
    </row>
    <row r="62" spans="2:59" x14ac:dyDescent="0.25">
      <c r="B62" s="160" t="s">
        <v>23</v>
      </c>
      <c r="C62" s="5" t="s">
        <v>8</v>
      </c>
      <c r="D62" s="90">
        <v>100</v>
      </c>
      <c r="E62" s="92">
        <f t="shared" si="150"/>
        <v>6.215478255829459</v>
      </c>
      <c r="F62" s="92">
        <f t="shared" si="150"/>
        <v>14.121203682229272</v>
      </c>
      <c r="G62" s="92">
        <f t="shared" si="150"/>
        <v>9.6215612268136645</v>
      </c>
      <c r="H62" s="92">
        <f t="shared" si="150"/>
        <v>24.302748775274303</v>
      </c>
      <c r="I62" s="92">
        <f t="shared" si="150"/>
        <v>41.23322624908112</v>
      </c>
      <c r="J62" s="92">
        <f t="shared" si="150"/>
        <v>4.5057818107721888</v>
      </c>
      <c r="L62" s="92">
        <f t="shared" si="151"/>
        <v>5.9315847120619924</v>
      </c>
      <c r="M62" s="92">
        <f t="shared" si="151"/>
        <v>6.5083608256454983</v>
      </c>
      <c r="N62" s="92">
        <f t="shared" si="151"/>
        <v>9.6038935595998751</v>
      </c>
      <c r="O62" s="92">
        <f t="shared" si="151"/>
        <v>40.998198816958954</v>
      </c>
      <c r="P62" s="92">
        <f t="shared" si="151"/>
        <v>32.188353817184392</v>
      </c>
      <c r="Q62" s="92">
        <f t="shared" si="151"/>
        <v>4.7696082685493009</v>
      </c>
      <c r="S62" s="92">
        <f t="shared" si="152"/>
        <v>6.0483475612104929</v>
      </c>
      <c r="T62" s="92">
        <f t="shared" si="152"/>
        <v>16.841908145860859</v>
      </c>
      <c r="U62" s="92">
        <f t="shared" si="152"/>
        <v>11.198122402488996</v>
      </c>
      <c r="V62" s="92">
        <f t="shared" si="152"/>
        <v>41.744617263015485</v>
      </c>
      <c r="W62" s="92">
        <f t="shared" si="152"/>
        <v>23.654376035801228</v>
      </c>
      <c r="X62" s="92"/>
      <c r="Z62" s="92">
        <f t="shared" si="153"/>
        <v>16.951918516821578</v>
      </c>
      <c r="AA62" s="92">
        <f t="shared" si="153"/>
        <v>25.286244217341846</v>
      </c>
      <c r="AB62" s="92">
        <f t="shared" si="153"/>
        <v>9.0305959138871064</v>
      </c>
      <c r="AC62" s="92">
        <f t="shared" si="153"/>
        <v>25.743114191947924</v>
      </c>
      <c r="AD62" s="92">
        <f t="shared" si="153"/>
        <v>21.044871205743025</v>
      </c>
      <c r="AE62" s="92">
        <f t="shared" si="153"/>
        <v>1.9432559542585555</v>
      </c>
      <c r="AG62" s="92">
        <f t="shared" si="154"/>
        <v>30.966526923902499</v>
      </c>
      <c r="AH62" s="92">
        <f t="shared" si="154"/>
        <v>35.467325155581221</v>
      </c>
      <c r="AI62" s="92">
        <f t="shared" si="154"/>
        <v>8.9841671854646581</v>
      </c>
      <c r="AJ62" s="92">
        <f t="shared" si="154"/>
        <v>18.259927756617031</v>
      </c>
      <c r="AK62" s="92">
        <f t="shared" si="154"/>
        <v>5.8266014740807597</v>
      </c>
      <c r="AL62" s="92"/>
      <c r="AN62" s="92">
        <f t="shared" si="155"/>
        <v>18.607756243413224</v>
      </c>
      <c r="AO62" s="92">
        <f t="shared" si="155"/>
        <v>38.620576776168022</v>
      </c>
      <c r="AP62" s="92">
        <f t="shared" si="155"/>
        <v>13.564081788448417</v>
      </c>
      <c r="AQ62" s="92">
        <f t="shared" si="155"/>
        <v>22.409654931447463</v>
      </c>
      <c r="AR62" s="92">
        <f t="shared" si="155"/>
        <v>6.0105936563430955</v>
      </c>
      <c r="AS62" s="92"/>
      <c r="AU62" s="92">
        <f t="shared" si="156"/>
        <v>19.87313356062683</v>
      </c>
      <c r="AV62" s="92">
        <f t="shared" si="156"/>
        <v>25.497920350318132</v>
      </c>
      <c r="AW62" s="92">
        <f t="shared" si="156"/>
        <v>10.177675680085814</v>
      </c>
      <c r="AX62" s="92">
        <f t="shared" si="156"/>
        <v>30.151627777045903</v>
      </c>
      <c r="AY62" s="92">
        <f t="shared" si="156"/>
        <v>11.985847311082475</v>
      </c>
      <c r="AZ62" s="92">
        <f t="shared" si="156"/>
        <v>2.3137953208408826</v>
      </c>
      <c r="BB62" s="92">
        <f t="shared" si="157"/>
        <v>29.295295234548774</v>
      </c>
      <c r="BC62" s="92">
        <f t="shared" si="157"/>
        <v>27.644914131962377</v>
      </c>
      <c r="BD62" s="92">
        <f t="shared" si="157"/>
        <v>9.5968961154625045</v>
      </c>
      <c r="BE62" s="92">
        <f t="shared" si="157"/>
        <v>28.257657615605282</v>
      </c>
      <c r="BF62" s="92">
        <f t="shared" si="157"/>
        <v>3.5571017947906345</v>
      </c>
      <c r="BG62" s="92">
        <f t="shared" si="157"/>
        <v>1.648135107630476</v>
      </c>
    </row>
    <row r="63" spans="2:59" ht="14.25" customHeight="1" x14ac:dyDescent="0.25">
      <c r="B63" s="161"/>
      <c r="C63" s="5" t="s">
        <v>9</v>
      </c>
      <c r="D63" s="90">
        <v>99.999999999999972</v>
      </c>
      <c r="E63" s="92">
        <f t="shared" si="150"/>
        <v>16.31234478706115</v>
      </c>
      <c r="F63" s="92">
        <f t="shared" si="150"/>
        <v>17.579106322290542</v>
      </c>
      <c r="G63" s="92">
        <f t="shared" si="150"/>
        <v>15.91765895702606</v>
      </c>
      <c r="H63" s="92">
        <f t="shared" si="150"/>
        <v>19.168567106047664</v>
      </c>
      <c r="I63" s="92">
        <f t="shared" si="150"/>
        <v>26.386636591716389</v>
      </c>
      <c r="J63" s="92">
        <f t="shared" si="150"/>
        <v>4.6356862358581754</v>
      </c>
      <c r="L63" s="92">
        <f t="shared" si="151"/>
        <v>11.724814282284896</v>
      </c>
      <c r="M63" s="92">
        <f t="shared" si="151"/>
        <v>14.54710575506474</v>
      </c>
      <c r="N63" s="92">
        <f t="shared" si="151"/>
        <v>16.574320222004598</v>
      </c>
      <c r="O63" s="92">
        <f t="shared" si="151"/>
        <v>30.318745460705994</v>
      </c>
      <c r="P63" s="92">
        <f t="shared" si="151"/>
        <v>24.442379974752416</v>
      </c>
      <c r="Q63" s="92"/>
      <c r="S63" s="92">
        <f t="shared" si="152"/>
        <v>9.9246187480168864</v>
      </c>
      <c r="T63" s="92">
        <f t="shared" si="152"/>
        <v>17.721328432931443</v>
      </c>
      <c r="U63" s="92">
        <f t="shared" si="152"/>
        <v>16.289682237057129</v>
      </c>
      <c r="V63" s="92">
        <f t="shared" si="152"/>
        <v>32.290855528763103</v>
      </c>
      <c r="W63" s="92">
        <f t="shared" si="152"/>
        <v>21.850089898099355</v>
      </c>
      <c r="X63" s="92"/>
      <c r="Z63" s="92">
        <f t="shared" si="153"/>
        <v>22.818018203584302</v>
      </c>
      <c r="AA63" s="92">
        <f t="shared" si="153"/>
        <v>21.379003504418513</v>
      </c>
      <c r="AB63" s="92">
        <f t="shared" si="153"/>
        <v>12.805295410122605</v>
      </c>
      <c r="AC63" s="92">
        <f t="shared" si="153"/>
        <v>16.287271076565897</v>
      </c>
      <c r="AD63" s="92">
        <f t="shared" si="153"/>
        <v>24.038907560576003</v>
      </c>
      <c r="AE63" s="92"/>
      <c r="AG63" s="92">
        <f t="shared" si="154"/>
        <v>27.645254755843951</v>
      </c>
      <c r="AH63" s="92">
        <f t="shared" si="154"/>
        <v>31.211151801469473</v>
      </c>
      <c r="AI63" s="92">
        <f t="shared" si="154"/>
        <v>13.075073662308052</v>
      </c>
      <c r="AJ63" s="92">
        <f t="shared" si="154"/>
        <v>18.638931867972918</v>
      </c>
      <c r="AK63" s="92">
        <f t="shared" si="154"/>
        <v>8.0157501768064474</v>
      </c>
      <c r="AL63" s="92"/>
      <c r="AN63" s="92">
        <f t="shared" si="155"/>
        <v>30.030249508834189</v>
      </c>
      <c r="AO63" s="92">
        <f t="shared" si="155"/>
        <v>41.115166331454219</v>
      </c>
      <c r="AP63" s="92">
        <f t="shared" si="155"/>
        <v>14.487365476262109</v>
      </c>
      <c r="AQ63" s="92">
        <f t="shared" si="155"/>
        <v>9.6488835754570541</v>
      </c>
      <c r="AR63" s="92">
        <f t="shared" si="155"/>
        <v>3.9177309785787191</v>
      </c>
      <c r="AS63" s="92"/>
      <c r="AU63" s="92">
        <f t="shared" si="156"/>
        <v>19.449356106010356</v>
      </c>
      <c r="AV63" s="92">
        <f t="shared" si="156"/>
        <v>33.22885036893625</v>
      </c>
      <c r="AW63" s="92">
        <f t="shared" si="156"/>
        <v>14.033923758498249</v>
      </c>
      <c r="AX63" s="92">
        <f t="shared" si="156"/>
        <v>22.671869972752827</v>
      </c>
      <c r="AY63" s="92">
        <f t="shared" si="156"/>
        <v>9.4534138194872881</v>
      </c>
      <c r="AZ63" s="92"/>
      <c r="BB63" s="92">
        <f t="shared" si="157"/>
        <v>19.115646224543728</v>
      </c>
      <c r="BC63" s="92">
        <f t="shared" si="157"/>
        <v>34.145889332505455</v>
      </c>
      <c r="BD63" s="92">
        <f t="shared" si="157"/>
        <v>19.892676942893502</v>
      </c>
      <c r="BE63" s="92">
        <f t="shared" si="157"/>
        <v>17.482487930492606</v>
      </c>
      <c r="BF63" s="92">
        <f t="shared" si="157"/>
        <v>7.0474426058260429</v>
      </c>
      <c r="BG63" s="92"/>
    </row>
    <row r="64" spans="2:59" x14ac:dyDescent="0.25">
      <c r="B64" s="161"/>
      <c r="C64" s="5" t="s">
        <v>10</v>
      </c>
      <c r="D64" s="90">
        <v>99.999999999999986</v>
      </c>
      <c r="E64" s="92">
        <f t="shared" si="150"/>
        <v>19.684254209867802</v>
      </c>
      <c r="F64" s="92">
        <f t="shared" si="150"/>
        <v>24.217444669271632</v>
      </c>
      <c r="G64" s="92">
        <f t="shared" si="150"/>
        <v>12.224699706043225</v>
      </c>
      <c r="H64" s="92">
        <f t="shared" si="150"/>
        <v>16.122941091557056</v>
      </c>
      <c r="I64" s="92">
        <f t="shared" si="150"/>
        <v>26.253807467855484</v>
      </c>
      <c r="J64" s="93"/>
      <c r="L64" s="92">
        <f t="shared" si="151"/>
        <v>10.697014801738325</v>
      </c>
      <c r="M64" s="92">
        <f t="shared" si="151"/>
        <v>20.856523536965131</v>
      </c>
      <c r="N64" s="92">
        <f t="shared" si="151"/>
        <v>12.537674655581155</v>
      </c>
      <c r="O64" s="92">
        <f t="shared" si="151"/>
        <v>24.77636863981602</v>
      </c>
      <c r="P64" s="92">
        <f t="shared" si="151"/>
        <v>28.513360557383262</v>
      </c>
      <c r="Q64" s="93"/>
      <c r="S64" s="92">
        <f t="shared" si="152"/>
        <v>5.8146684539170002</v>
      </c>
      <c r="T64" s="92">
        <f t="shared" si="152"/>
        <v>17.631202956380015</v>
      </c>
      <c r="U64" s="92">
        <f t="shared" si="152"/>
        <v>15.707756156859674</v>
      </c>
      <c r="V64" s="92">
        <f t="shared" si="152"/>
        <v>33.384211989703054</v>
      </c>
      <c r="W64" s="92">
        <f t="shared" si="152"/>
        <v>26.693424115424296</v>
      </c>
      <c r="X64" s="93"/>
      <c r="Z64" s="92">
        <f t="shared" si="153"/>
        <v>17.132682480039225</v>
      </c>
      <c r="AA64" s="92">
        <f t="shared" si="153"/>
        <v>35.728903391896097</v>
      </c>
      <c r="AB64" s="92">
        <f t="shared" si="153"/>
        <v>8.2551038532641456</v>
      </c>
      <c r="AC64" s="92">
        <f t="shared" si="153"/>
        <v>15.355316943680281</v>
      </c>
      <c r="AD64" s="92">
        <f t="shared" si="153"/>
        <v>20.28794474191827</v>
      </c>
      <c r="AE64" s="93"/>
      <c r="AG64" s="92">
        <f t="shared" si="154"/>
        <v>13.87162928376183</v>
      </c>
      <c r="AH64" s="92">
        <f t="shared" si="154"/>
        <v>45.637579499694489</v>
      </c>
      <c r="AI64" s="92">
        <f t="shared" si="154"/>
        <v>13.111970638241496</v>
      </c>
      <c r="AJ64" s="92">
        <f t="shared" si="154"/>
        <v>21.545882340728834</v>
      </c>
      <c r="AK64" s="92">
        <f t="shared" si="154"/>
        <v>5.8329382375733827</v>
      </c>
      <c r="AL64" s="93"/>
      <c r="AN64" s="92">
        <f t="shared" si="155"/>
        <v>24.893415840121079</v>
      </c>
      <c r="AO64" s="92">
        <f t="shared" si="155"/>
        <v>58.600469758921705</v>
      </c>
      <c r="AP64" s="92">
        <f t="shared" si="155"/>
        <v>9.1197793294966765</v>
      </c>
      <c r="AQ64" s="92">
        <f t="shared" si="155"/>
        <v>6.2016434684779194</v>
      </c>
      <c r="AR64" s="92"/>
      <c r="AS64" s="93"/>
      <c r="AU64" s="92">
        <f t="shared" si="156"/>
        <v>21.283690983025274</v>
      </c>
      <c r="AV64" s="92">
        <f t="shared" si="156"/>
        <v>49.491029720006019</v>
      </c>
      <c r="AW64" s="92">
        <f t="shared" si="156"/>
        <v>8.9880138571846917</v>
      </c>
      <c r="AX64" s="92">
        <f t="shared" si="156"/>
        <v>16.125825307832027</v>
      </c>
      <c r="AY64" s="92">
        <f t="shared" si="156"/>
        <v>3.9346791440171112</v>
      </c>
      <c r="AZ64" s="93"/>
      <c r="BB64" s="92">
        <f t="shared" si="157"/>
        <v>11.460701812036838</v>
      </c>
      <c r="BC64" s="92">
        <f t="shared" si="157"/>
        <v>46.81613739054017</v>
      </c>
      <c r="BD64" s="92">
        <f t="shared" si="157"/>
        <v>22.108838604179844</v>
      </c>
      <c r="BE64" s="92">
        <f t="shared" si="157"/>
        <v>18.482655668385739</v>
      </c>
      <c r="BF64" s="92"/>
      <c r="BG64" s="93"/>
    </row>
    <row r="65" spans="2:59" x14ac:dyDescent="0.25">
      <c r="B65" s="73"/>
      <c r="C65" s="5" t="s">
        <v>122</v>
      </c>
      <c r="D65" s="94"/>
      <c r="E65" s="93"/>
      <c r="F65" s="93"/>
      <c r="G65" s="95">
        <v>0</v>
      </c>
      <c r="H65" s="95">
        <v>0</v>
      </c>
      <c r="I65" s="93"/>
      <c r="J65" s="95">
        <v>0</v>
      </c>
      <c r="K65" s="79"/>
      <c r="L65" s="93"/>
      <c r="M65" s="93">
        <v>0</v>
      </c>
      <c r="N65" s="95">
        <v>0</v>
      </c>
      <c r="O65" s="95"/>
      <c r="P65" s="93"/>
      <c r="Q65" s="95">
        <v>0</v>
      </c>
      <c r="R65" s="79"/>
      <c r="S65" s="95">
        <v>0</v>
      </c>
      <c r="T65" s="93"/>
      <c r="U65" s="95">
        <v>0</v>
      </c>
      <c r="V65" s="95"/>
      <c r="W65" s="93"/>
      <c r="X65" s="95"/>
      <c r="Y65" s="79"/>
      <c r="Z65" s="95">
        <v>0</v>
      </c>
      <c r="AA65" s="95">
        <v>0</v>
      </c>
      <c r="AB65" s="95">
        <v>0</v>
      </c>
      <c r="AC65" s="95"/>
      <c r="AD65" s="93"/>
      <c r="AE65" s="95">
        <v>0</v>
      </c>
      <c r="AF65" s="79"/>
      <c r="AG65" s="93"/>
      <c r="AH65" s="93"/>
      <c r="AI65" s="95"/>
      <c r="AJ65" s="95">
        <v>0</v>
      </c>
      <c r="AK65" s="95">
        <v>0</v>
      </c>
      <c r="AL65" s="93">
        <v>0</v>
      </c>
      <c r="AM65" s="79"/>
      <c r="AN65" s="93"/>
      <c r="AO65" s="93"/>
      <c r="AP65" s="95">
        <v>0</v>
      </c>
      <c r="AQ65" s="95"/>
      <c r="AR65" s="95">
        <v>0</v>
      </c>
      <c r="AS65" s="95"/>
      <c r="AT65" s="79"/>
      <c r="AU65" s="93"/>
      <c r="AV65" s="93"/>
      <c r="AW65" s="95">
        <v>0</v>
      </c>
      <c r="AX65" s="95">
        <v>0</v>
      </c>
      <c r="AY65" s="95">
        <v>0</v>
      </c>
      <c r="AZ65" s="95">
        <v>0</v>
      </c>
      <c r="BA65" s="79"/>
      <c r="BB65" s="93"/>
      <c r="BC65" s="93"/>
      <c r="BD65" s="95"/>
      <c r="BE65" s="95">
        <v>0</v>
      </c>
      <c r="BF65" s="95">
        <v>0</v>
      </c>
      <c r="BG65" s="95">
        <v>0</v>
      </c>
    </row>
    <row r="66" spans="2:59" x14ac:dyDescent="0.25">
      <c r="B66" s="160" t="s">
        <v>38</v>
      </c>
      <c r="C66" s="5" t="s">
        <v>37</v>
      </c>
      <c r="D66" s="90">
        <v>100</v>
      </c>
      <c r="E66" s="92">
        <f t="shared" ref="E66:J74" si="158">E18/$D18*100</f>
        <v>13.239085381881569</v>
      </c>
      <c r="F66" s="92">
        <f t="shared" si="158"/>
        <v>16.442460841294796</v>
      </c>
      <c r="G66" s="92">
        <f t="shared" si="158"/>
        <v>12.275204993548888</v>
      </c>
      <c r="H66" s="92">
        <f t="shared" si="158"/>
        <v>20.2339227156654</v>
      </c>
      <c r="I66" s="92">
        <f t="shared" si="158"/>
        <v>33.835215442916493</v>
      </c>
      <c r="J66" s="92">
        <f t="shared" si="158"/>
        <v>3.9741106246928513</v>
      </c>
      <c r="L66" s="92">
        <f t="shared" ref="L66:Q74" si="159">L18/$D18*100</f>
        <v>9.2775983081489102</v>
      </c>
      <c r="M66" s="92">
        <f t="shared" si="159"/>
        <v>12.697049987395948</v>
      </c>
      <c r="N66" s="92">
        <f t="shared" si="159"/>
        <v>12.432669985106635</v>
      </c>
      <c r="O66" s="92">
        <f t="shared" si="159"/>
        <v>32.840557018494017</v>
      </c>
      <c r="P66" s="92">
        <f t="shared" si="159"/>
        <v>29.288276213057479</v>
      </c>
      <c r="Q66" s="92">
        <f t="shared" si="159"/>
        <v>3.4638484877969624</v>
      </c>
      <c r="S66" s="92">
        <f t="shared" ref="S66:X74" si="160">S18/$D18*100</f>
        <v>7.2382889390142351</v>
      </c>
      <c r="T66" s="92">
        <f t="shared" si="160"/>
        <v>16.786738803543006</v>
      </c>
      <c r="U66" s="92">
        <f t="shared" si="160"/>
        <v>13.729639979223156</v>
      </c>
      <c r="V66" s="92">
        <f t="shared" si="160"/>
        <v>36.811043329241663</v>
      </c>
      <c r="W66" s="92">
        <f t="shared" si="160"/>
        <v>24.377117679284236</v>
      </c>
      <c r="X66" s="92">
        <f t="shared" si="160"/>
        <v>1.0571712696936588</v>
      </c>
      <c r="Z66" s="92">
        <f t="shared" ref="Z66:AE74" si="161">Z18/$D18*100</f>
        <v>19.413731920323794</v>
      </c>
      <c r="AA66" s="92">
        <f t="shared" si="161"/>
        <v>26.529895045232095</v>
      </c>
      <c r="AB66" s="92">
        <f t="shared" si="161"/>
        <v>10.093087413511183</v>
      </c>
      <c r="AC66" s="92">
        <f t="shared" si="161"/>
        <v>19.756380782237073</v>
      </c>
      <c r="AD66" s="92">
        <f t="shared" si="161"/>
        <v>21.801552817010752</v>
      </c>
      <c r="AE66" s="92">
        <f t="shared" si="161"/>
        <v>2.4053520216850828</v>
      </c>
      <c r="AG66" s="92">
        <f t="shared" ref="AG66:AK74" si="162">AG18/$D18*100</f>
        <v>26.4013401670748</v>
      </c>
      <c r="AH66" s="92">
        <f t="shared" si="162"/>
        <v>36.291427758123504</v>
      </c>
      <c r="AI66" s="92">
        <f t="shared" si="162"/>
        <v>11.694932510101991</v>
      </c>
      <c r="AJ66" s="92">
        <f t="shared" si="162"/>
        <v>18.554984704355011</v>
      </c>
      <c r="AK66" s="92">
        <f t="shared" si="162"/>
        <v>6.6097092953501315</v>
      </c>
      <c r="AL66" s="92"/>
      <c r="AN66" s="92">
        <f t="shared" ref="AN66:AR74" si="163">AN18/$D18*100</f>
        <v>24.174201171886025</v>
      </c>
      <c r="AO66" s="92">
        <f t="shared" si="163"/>
        <v>43.735381385805489</v>
      </c>
      <c r="AP66" s="92">
        <f t="shared" si="163"/>
        <v>12.801321148601556</v>
      </c>
      <c r="AQ66" s="92">
        <f t="shared" si="163"/>
        <v>14.342763375378265</v>
      </c>
      <c r="AR66" s="92">
        <f t="shared" si="163"/>
        <v>4.3175601430743606</v>
      </c>
      <c r="AS66" s="92"/>
      <c r="AU66" s="92">
        <f t="shared" ref="AU66:AZ74" si="164">AU18/$D18*100</f>
        <v>20.83097755740425</v>
      </c>
      <c r="AV66" s="92">
        <f t="shared" si="164"/>
        <v>33.745158200660136</v>
      </c>
      <c r="AW66" s="92">
        <f t="shared" si="164"/>
        <v>10.568650388183224</v>
      </c>
      <c r="AX66" s="92">
        <f t="shared" si="164"/>
        <v>23.949613946192976</v>
      </c>
      <c r="AY66" s="92">
        <f t="shared" si="164"/>
        <v>9.5513814514809177</v>
      </c>
      <c r="AZ66" s="92">
        <f t="shared" si="164"/>
        <v>1.3542184560784793</v>
      </c>
      <c r="BB66" s="92">
        <f t="shared" ref="BB66:BG74" si="165">BB18/$D18*100</f>
        <v>22.052429483599255</v>
      </c>
      <c r="BC66" s="92">
        <f t="shared" si="165"/>
        <v>33.810703154434037</v>
      </c>
      <c r="BD66" s="92">
        <f t="shared" si="165"/>
        <v>15.814372319640423</v>
      </c>
      <c r="BE66" s="92">
        <f t="shared" si="165"/>
        <v>23.080130919366901</v>
      </c>
      <c r="BF66" s="92">
        <f t="shared" si="165"/>
        <v>3.9592762051375421</v>
      </c>
      <c r="BG66" s="92">
        <f t="shared" si="165"/>
        <v>1.2830879178218402</v>
      </c>
    </row>
    <row r="67" spans="2:59" x14ac:dyDescent="0.25">
      <c r="B67" s="162"/>
      <c r="C67" s="5" t="s">
        <v>20</v>
      </c>
      <c r="D67" s="90">
        <v>100</v>
      </c>
      <c r="E67" s="93"/>
      <c r="F67" s="92">
        <f t="shared" si="158"/>
        <v>40.379076063442319</v>
      </c>
      <c r="G67" s="93"/>
      <c r="H67" s="92">
        <f t="shared" si="158"/>
        <v>26.401432600483034</v>
      </c>
      <c r="I67" s="92">
        <f t="shared" si="158"/>
        <v>20.624074743020145</v>
      </c>
      <c r="J67" s="93"/>
      <c r="L67" s="93"/>
      <c r="M67" s="92"/>
      <c r="N67" s="93"/>
      <c r="O67" s="92">
        <f t="shared" si="159"/>
        <v>49.731542418397339</v>
      </c>
      <c r="P67" s="92">
        <f t="shared" si="159"/>
        <v>23.845536958980823</v>
      </c>
      <c r="Q67" s="93"/>
      <c r="S67" s="93"/>
      <c r="T67" s="92">
        <f t="shared" si="160"/>
        <v>24.138503352506589</v>
      </c>
      <c r="U67" s="95">
        <f t="shared" si="160"/>
        <v>14.616648828936787</v>
      </c>
      <c r="V67" s="92">
        <f t="shared" si="160"/>
        <v>34.89343430049253</v>
      </c>
      <c r="W67" s="92">
        <f t="shared" si="160"/>
        <v>16.157292528804657</v>
      </c>
      <c r="X67" s="93"/>
      <c r="Z67" s="95">
        <f t="shared" si="161"/>
        <v>7.185638195738778</v>
      </c>
      <c r="AA67" s="92">
        <f t="shared" si="161"/>
        <v>28.352640043343346</v>
      </c>
      <c r="AB67" s="93"/>
      <c r="AC67" s="92">
        <f t="shared" si="161"/>
        <v>33.139721395315107</v>
      </c>
      <c r="AD67" s="92">
        <f t="shared" si="161"/>
        <v>20.651332351196892</v>
      </c>
      <c r="AE67" s="93"/>
      <c r="AG67" s="95">
        <f t="shared" si="162"/>
        <v>13.351512052866521</v>
      </c>
      <c r="AH67" s="92">
        <f t="shared" si="162"/>
        <v>47.452886177308557</v>
      </c>
      <c r="AI67" s="93"/>
      <c r="AJ67" s="92">
        <f t="shared" si="162"/>
        <v>27.54653808986841</v>
      </c>
      <c r="AK67" s="92"/>
      <c r="AL67" s="93"/>
      <c r="AN67" s="95">
        <f t="shared" si="163"/>
        <v>14.034849464482448</v>
      </c>
      <c r="AO67" s="92">
        <f t="shared" si="163"/>
        <v>57.057436018344902</v>
      </c>
      <c r="AP67" s="95">
        <f t="shared" si="163"/>
        <v>10.481705919207426</v>
      </c>
      <c r="AQ67" s="92">
        <f t="shared" si="163"/>
        <v>16.779927803357403</v>
      </c>
      <c r="AR67" s="92"/>
      <c r="AS67" s="93"/>
      <c r="AU67" s="95">
        <f t="shared" si="164"/>
        <v>8.7348854102537601</v>
      </c>
      <c r="AV67" s="92">
        <f t="shared" si="164"/>
        <v>39.294376491338312</v>
      </c>
      <c r="AW67" s="95">
        <f t="shared" si="164"/>
        <v>17.025822687251726</v>
      </c>
      <c r="AX67" s="92">
        <f t="shared" si="164"/>
        <v>29.206970799250513</v>
      </c>
      <c r="AY67" s="92"/>
      <c r="AZ67" s="93"/>
      <c r="BB67" s="95">
        <f t="shared" si="165"/>
        <v>16.612041165373611</v>
      </c>
      <c r="BC67" s="92">
        <f t="shared" si="165"/>
        <v>47.137987279089849</v>
      </c>
      <c r="BD67" s="95">
        <f t="shared" si="165"/>
        <v>15.154445753161452</v>
      </c>
      <c r="BE67" s="92">
        <f t="shared" si="165"/>
        <v>13.566077441787309</v>
      </c>
      <c r="BF67" s="92"/>
      <c r="BG67" s="93"/>
    </row>
    <row r="68" spans="2:59" x14ac:dyDescent="0.25">
      <c r="B68" s="160" t="s">
        <v>25</v>
      </c>
      <c r="C68" s="5" t="s">
        <v>11</v>
      </c>
      <c r="D68" s="90">
        <v>100</v>
      </c>
      <c r="E68" s="92">
        <f t="shared" si="158"/>
        <v>14.824760902577406</v>
      </c>
      <c r="F68" s="92">
        <f t="shared" si="158"/>
        <v>14.835119339743516</v>
      </c>
      <c r="G68" s="92">
        <f t="shared" si="158"/>
        <v>12.520911607282107</v>
      </c>
      <c r="H68" s="92">
        <f t="shared" si="158"/>
        <v>20.645926601298658</v>
      </c>
      <c r="I68" s="92">
        <f t="shared" si="158"/>
        <v>34.198476253318681</v>
      </c>
      <c r="J68" s="92">
        <f t="shared" si="158"/>
        <v>2.9748052957796207</v>
      </c>
      <c r="L68" s="92">
        <f t="shared" si="159"/>
        <v>6.36423142794124</v>
      </c>
      <c r="M68" s="92">
        <f t="shared" si="159"/>
        <v>11.994174931949971</v>
      </c>
      <c r="N68" s="92">
        <f t="shared" si="159"/>
        <v>11.071328352596604</v>
      </c>
      <c r="O68" s="92">
        <f t="shared" si="159"/>
        <v>35.690856863149016</v>
      </c>
      <c r="P68" s="92">
        <f t="shared" si="159"/>
        <v>33.488005632665939</v>
      </c>
      <c r="Q68" s="92"/>
      <c r="S68" s="92">
        <f t="shared" si="160"/>
        <v>5.220640742840561</v>
      </c>
      <c r="T68" s="92">
        <f t="shared" si="160"/>
        <v>13.802428139060199</v>
      </c>
      <c r="U68" s="92">
        <f t="shared" si="160"/>
        <v>15.53570471688635</v>
      </c>
      <c r="V68" s="92">
        <f t="shared" si="160"/>
        <v>40.584741039512473</v>
      </c>
      <c r="W68" s="92">
        <f t="shared" si="160"/>
        <v>23.028643399521219</v>
      </c>
      <c r="X68" s="92"/>
      <c r="Z68" s="92">
        <f t="shared" si="161"/>
        <v>19.285803613957935</v>
      </c>
      <c r="AA68" s="92">
        <f t="shared" si="161"/>
        <v>25.795817222812072</v>
      </c>
      <c r="AB68" s="92">
        <f t="shared" si="161"/>
        <v>10.197079402528756</v>
      </c>
      <c r="AC68" s="92">
        <f t="shared" si="161"/>
        <v>22.172347990202866</v>
      </c>
      <c r="AD68" s="92">
        <f t="shared" si="161"/>
        <v>20.160829412126457</v>
      </c>
      <c r="AE68" s="92"/>
      <c r="AG68" s="92">
        <f t="shared" si="162"/>
        <v>29.420535205173724</v>
      </c>
      <c r="AH68" s="92">
        <f t="shared" si="162"/>
        <v>34.15046810636472</v>
      </c>
      <c r="AI68" s="92">
        <f t="shared" si="162"/>
        <v>11.446817383284339</v>
      </c>
      <c r="AJ68" s="92">
        <f t="shared" si="162"/>
        <v>17.629391555650805</v>
      </c>
      <c r="AK68" s="92">
        <f t="shared" si="162"/>
        <v>6.8881996099925544</v>
      </c>
      <c r="AL68" s="92"/>
      <c r="AN68" s="92">
        <f t="shared" si="163"/>
        <v>21.092604039854514</v>
      </c>
      <c r="AO68" s="92">
        <f t="shared" si="163"/>
        <v>40.460651176771883</v>
      </c>
      <c r="AP68" s="92">
        <f t="shared" si="163"/>
        <v>15.925851444466332</v>
      </c>
      <c r="AQ68" s="92">
        <f t="shared" si="163"/>
        <v>15.697406973570926</v>
      </c>
      <c r="AR68" s="92">
        <f t="shared" si="163"/>
        <v>6.3150317450675448</v>
      </c>
      <c r="AS68" s="92"/>
      <c r="AU68" s="92">
        <f t="shared" si="164"/>
        <v>18.680216172672221</v>
      </c>
      <c r="AV68" s="92">
        <f t="shared" si="164"/>
        <v>29.426308960988074</v>
      </c>
      <c r="AW68" s="92">
        <f t="shared" si="164"/>
        <v>12.40972429403163</v>
      </c>
      <c r="AX68" s="92">
        <f t="shared" si="164"/>
        <v>29.261231765038719</v>
      </c>
      <c r="AY68" s="92">
        <f t="shared" si="164"/>
        <v>9.334953940922377</v>
      </c>
      <c r="AZ68" s="92"/>
      <c r="BB68" s="92">
        <f t="shared" si="165"/>
        <v>20.792601173638431</v>
      </c>
      <c r="BC68" s="92">
        <f t="shared" si="165"/>
        <v>37.942229828548513</v>
      </c>
      <c r="BD68" s="92">
        <f t="shared" si="165"/>
        <v>11.622998896296819</v>
      </c>
      <c r="BE68" s="92">
        <f t="shared" si="165"/>
        <v>23.627602240514804</v>
      </c>
      <c r="BF68" s="92">
        <f t="shared" si="165"/>
        <v>4.9220590247760434</v>
      </c>
      <c r="BG68" s="92"/>
    </row>
    <row r="69" spans="2:59" x14ac:dyDescent="0.25">
      <c r="B69" s="161"/>
      <c r="C69" s="5" t="s">
        <v>12</v>
      </c>
      <c r="D69" s="90">
        <v>100.00000000000001</v>
      </c>
      <c r="E69" s="92">
        <f t="shared" si="158"/>
        <v>12.069474426000937</v>
      </c>
      <c r="F69" s="92">
        <f t="shared" si="158"/>
        <v>18.560860405941789</v>
      </c>
      <c r="G69" s="92">
        <f t="shared" si="158"/>
        <v>11.680510027133765</v>
      </c>
      <c r="H69" s="92">
        <f t="shared" si="158"/>
        <v>23.734068195793807</v>
      </c>
      <c r="I69" s="92">
        <f t="shared" si="158"/>
        <v>31.813759730417672</v>
      </c>
      <c r="J69" s="92">
        <f t="shared" si="158"/>
        <v>2.1413272147120481</v>
      </c>
      <c r="L69" s="92">
        <f t="shared" si="159"/>
        <v>6.4735531487579125</v>
      </c>
      <c r="M69" s="92">
        <f t="shared" si="159"/>
        <v>13.3119965604157</v>
      </c>
      <c r="N69" s="92">
        <f t="shared" si="159"/>
        <v>12.904432803348136</v>
      </c>
      <c r="O69" s="92">
        <f t="shared" si="159"/>
        <v>35.140493298617884</v>
      </c>
      <c r="P69" s="92">
        <f t="shared" si="159"/>
        <v>30.928751879316309</v>
      </c>
      <c r="Q69" s="92"/>
      <c r="S69" s="92">
        <f t="shared" si="160"/>
        <v>7.6867292625880772</v>
      </c>
      <c r="T69" s="92">
        <f t="shared" si="160"/>
        <v>19.565695807919866</v>
      </c>
      <c r="U69" s="92">
        <f t="shared" si="160"/>
        <v>13.066619878438818</v>
      </c>
      <c r="V69" s="92">
        <f t="shared" si="160"/>
        <v>38.15469852619254</v>
      </c>
      <c r="W69" s="92">
        <f t="shared" si="160"/>
        <v>20.792614541864275</v>
      </c>
      <c r="X69" s="92"/>
      <c r="Z69" s="92">
        <f t="shared" si="161"/>
        <v>20.798900031258796</v>
      </c>
      <c r="AA69" s="92">
        <f t="shared" si="161"/>
        <v>27.62795833616417</v>
      </c>
      <c r="AB69" s="92">
        <f t="shared" si="161"/>
        <v>9.4887041652841777</v>
      </c>
      <c r="AC69" s="92">
        <f t="shared" si="161"/>
        <v>23.026982186569558</v>
      </c>
      <c r="AD69" s="92">
        <f t="shared" si="161"/>
        <v>17.419235558799638</v>
      </c>
      <c r="AE69" s="92">
        <f t="shared" si="161"/>
        <v>1.6382197219236565</v>
      </c>
      <c r="AG69" s="92">
        <f t="shared" si="162"/>
        <v>25.733510181040099</v>
      </c>
      <c r="AH69" s="92">
        <f t="shared" si="162"/>
        <v>38.441689321087907</v>
      </c>
      <c r="AI69" s="92">
        <f t="shared" si="162"/>
        <v>11.426764843588527</v>
      </c>
      <c r="AJ69" s="92">
        <f t="shared" si="162"/>
        <v>17.934000446236531</v>
      </c>
      <c r="AK69" s="92">
        <f t="shared" si="162"/>
        <v>6.075227963559354</v>
      </c>
      <c r="AL69" s="92"/>
      <c r="AN69" s="92">
        <f t="shared" si="163"/>
        <v>20.59067709759216</v>
      </c>
      <c r="AO69" s="92">
        <f t="shared" si="163"/>
        <v>44.315176075074113</v>
      </c>
      <c r="AP69" s="92">
        <f t="shared" si="163"/>
        <v>14.674620328259275</v>
      </c>
      <c r="AQ69" s="92">
        <f t="shared" si="163"/>
        <v>16.012475199871314</v>
      </c>
      <c r="AR69" s="92">
        <f t="shared" si="163"/>
        <v>4.2704997926564001</v>
      </c>
      <c r="AS69" s="92"/>
      <c r="AU69" s="92">
        <f t="shared" si="164"/>
        <v>20.560420453008</v>
      </c>
      <c r="AV69" s="92">
        <f t="shared" si="164"/>
        <v>34.175066385819953</v>
      </c>
      <c r="AW69" s="92">
        <f t="shared" si="164"/>
        <v>9.7381786901886525</v>
      </c>
      <c r="AX69" s="92">
        <f t="shared" si="164"/>
        <v>24.016832537879242</v>
      </c>
      <c r="AY69" s="92">
        <f t="shared" si="164"/>
        <v>9.7835570705349024</v>
      </c>
      <c r="AZ69" s="92">
        <f t="shared" si="164"/>
        <v>1.7259448625692515</v>
      </c>
      <c r="BB69" s="92">
        <f t="shared" si="165"/>
        <v>22.920778422341851</v>
      </c>
      <c r="BC69" s="92">
        <f t="shared" si="165"/>
        <v>35.010464324474263</v>
      </c>
      <c r="BD69" s="92">
        <f t="shared" si="165"/>
        <v>13.738080287766351</v>
      </c>
      <c r="BE69" s="92">
        <f t="shared" si="165"/>
        <v>23.234924498312477</v>
      </c>
      <c r="BF69" s="92">
        <f t="shared" si="165"/>
        <v>4.5881392420036091</v>
      </c>
      <c r="BG69" s="92"/>
    </row>
    <row r="70" spans="2:59" x14ac:dyDescent="0.25">
      <c r="B70" s="162"/>
      <c r="C70" s="5" t="s">
        <v>13</v>
      </c>
      <c r="D70" s="90">
        <v>99.999999999999986</v>
      </c>
      <c r="E70" s="92">
        <f t="shared" si="158"/>
        <v>12.31553799473526</v>
      </c>
      <c r="F70" s="92">
        <f t="shared" si="158"/>
        <v>18.330479038661821</v>
      </c>
      <c r="G70" s="92">
        <f t="shared" si="158"/>
        <v>12.193569651657226</v>
      </c>
      <c r="H70" s="92">
        <f t="shared" si="158"/>
        <v>19.103363418310238</v>
      </c>
      <c r="I70" s="92">
        <f t="shared" si="158"/>
        <v>33.324302567689564</v>
      </c>
      <c r="J70" s="92">
        <f t="shared" si="158"/>
        <v>4.732747328945881</v>
      </c>
      <c r="L70" s="92">
        <f t="shared" si="159"/>
        <v>10.537982223878794</v>
      </c>
      <c r="M70" s="92">
        <f t="shared" si="159"/>
        <v>12.155771535640412</v>
      </c>
      <c r="N70" s="92">
        <f t="shared" si="159"/>
        <v>12.382116883211761</v>
      </c>
      <c r="O70" s="92">
        <f t="shared" si="159"/>
        <v>32.881082414421037</v>
      </c>
      <c r="P70" s="92">
        <f t="shared" si="159"/>
        <v>26.963722724462961</v>
      </c>
      <c r="Q70" s="92">
        <f t="shared" si="159"/>
        <v>5.0793242183849951</v>
      </c>
      <c r="S70" s="92">
        <f t="shared" si="160"/>
        <v>7.2528789181228595</v>
      </c>
      <c r="T70" s="92">
        <f t="shared" si="160"/>
        <v>16.900304557640766</v>
      </c>
      <c r="U70" s="92">
        <f t="shared" si="160"/>
        <v>13.73615483547151</v>
      </c>
      <c r="V70" s="92">
        <f t="shared" si="160"/>
        <v>35.102075772795281</v>
      </c>
      <c r="W70" s="92">
        <f t="shared" si="160"/>
        <v>25.541928503574596</v>
      </c>
      <c r="X70" s="92"/>
      <c r="Z70" s="92">
        <f t="shared" si="161"/>
        <v>17.46980662927816</v>
      </c>
      <c r="AA70" s="92">
        <f t="shared" si="161"/>
        <v>26.358728864758923</v>
      </c>
      <c r="AB70" s="92">
        <f t="shared" si="161"/>
        <v>10.047221378144755</v>
      </c>
      <c r="AC70" s="92">
        <f t="shared" si="161"/>
        <v>19.051801783963935</v>
      </c>
      <c r="AD70" s="92">
        <f t="shared" si="161"/>
        <v>24.171683131267564</v>
      </c>
      <c r="AE70" s="92">
        <f t="shared" si="161"/>
        <v>2.9007582125866622</v>
      </c>
      <c r="AG70" s="92">
        <f t="shared" si="162"/>
        <v>24.651117115817282</v>
      </c>
      <c r="AH70" s="92">
        <f t="shared" si="162"/>
        <v>36.924144601151085</v>
      </c>
      <c r="AI70" s="92">
        <f t="shared" si="162"/>
        <v>11.072123349310873</v>
      </c>
      <c r="AJ70" s="92">
        <f t="shared" si="162"/>
        <v>20.022806446779722</v>
      </c>
      <c r="AK70" s="92">
        <f t="shared" si="162"/>
        <v>6.5288791559214268</v>
      </c>
      <c r="AL70" s="92"/>
      <c r="AN70" s="92">
        <f t="shared" si="163"/>
        <v>25.526459560801445</v>
      </c>
      <c r="AO70" s="92">
        <f t="shared" si="163"/>
        <v>45.615063442321784</v>
      </c>
      <c r="AP70" s="92">
        <f t="shared" si="163"/>
        <v>10.94013882212281</v>
      </c>
      <c r="AQ70" s="92">
        <f t="shared" si="163"/>
        <v>13.487465216967154</v>
      </c>
      <c r="AR70" s="92">
        <f t="shared" si="163"/>
        <v>3.6035799751075932</v>
      </c>
      <c r="AS70" s="92"/>
      <c r="AU70" s="92">
        <f t="shared" si="164"/>
        <v>20.160498536921452</v>
      </c>
      <c r="AV70" s="92">
        <f t="shared" si="164"/>
        <v>35.105885787186068</v>
      </c>
      <c r="AW70" s="92">
        <f t="shared" si="164"/>
        <v>11.241572174581064</v>
      </c>
      <c r="AX70" s="92">
        <f t="shared" si="164"/>
        <v>23.274515308467045</v>
      </c>
      <c r="AY70" s="92">
        <f t="shared" si="164"/>
        <v>8.8152926342300173</v>
      </c>
      <c r="AZ70" s="92"/>
      <c r="BB70" s="92">
        <f t="shared" si="165"/>
        <v>21.33788061527455</v>
      </c>
      <c r="BC70" s="92">
        <f t="shared" si="165"/>
        <v>33.714114830699216</v>
      </c>
      <c r="BD70" s="92">
        <f t="shared" si="165"/>
        <v>17.697986056749574</v>
      </c>
      <c r="BE70" s="92">
        <f t="shared" si="165"/>
        <v>21.867914434814669</v>
      </c>
      <c r="BF70" s="92">
        <f t="shared" si="165"/>
        <v>3.3977831798524427</v>
      </c>
      <c r="BG70" s="92"/>
    </row>
    <row r="71" spans="2:59" x14ac:dyDescent="0.25">
      <c r="B71" s="183" t="s">
        <v>24</v>
      </c>
      <c r="C71" s="5" t="s">
        <v>14</v>
      </c>
      <c r="D71" s="90">
        <v>100</v>
      </c>
      <c r="E71" s="92">
        <f t="shared" si="158"/>
        <v>13.019025934205192</v>
      </c>
      <c r="F71" s="92">
        <f t="shared" si="158"/>
        <v>15.740688591543364</v>
      </c>
      <c r="G71" s="92">
        <f t="shared" si="158"/>
        <v>14.86858015275852</v>
      </c>
      <c r="H71" s="92">
        <f t="shared" si="158"/>
        <v>19.340581701183851</v>
      </c>
      <c r="I71" s="92">
        <f t="shared" si="158"/>
        <v>33.123925984486476</v>
      </c>
      <c r="J71" s="92">
        <f t="shared" si="158"/>
        <v>3.9071976358226035</v>
      </c>
      <c r="L71" s="92">
        <f t="shared" si="159"/>
        <v>6.9250963570169644</v>
      </c>
      <c r="M71" s="92">
        <f t="shared" si="159"/>
        <v>12.210464400500195</v>
      </c>
      <c r="N71" s="92">
        <f t="shared" si="159"/>
        <v>12.643748631404858</v>
      </c>
      <c r="O71" s="92">
        <f t="shared" si="159"/>
        <v>35.262086167410075</v>
      </c>
      <c r="P71" s="92">
        <f t="shared" si="159"/>
        <v>30.687248026754339</v>
      </c>
      <c r="Q71" s="92"/>
      <c r="S71" s="92">
        <f t="shared" si="160"/>
        <v>7.164030353457207</v>
      </c>
      <c r="T71" s="92">
        <f t="shared" si="160"/>
        <v>12.872308468196561</v>
      </c>
      <c r="U71" s="92">
        <f t="shared" si="160"/>
        <v>11.570923688576046</v>
      </c>
      <c r="V71" s="92">
        <f t="shared" si="160"/>
        <v>44.940692654202756</v>
      </c>
      <c r="W71" s="92">
        <f t="shared" si="160"/>
        <v>22.360845223131331</v>
      </c>
      <c r="X71" s="92"/>
      <c r="Z71" s="92">
        <f t="shared" si="161"/>
        <v>19.066235770133723</v>
      </c>
      <c r="AA71" s="92">
        <f t="shared" si="161"/>
        <v>28.072276955198518</v>
      </c>
      <c r="AB71" s="92">
        <f t="shared" si="161"/>
        <v>9.8368789763959636</v>
      </c>
      <c r="AC71" s="92">
        <f t="shared" si="161"/>
        <v>21.729661068907184</v>
      </c>
      <c r="AD71" s="92">
        <f t="shared" si="161"/>
        <v>18.80702908916156</v>
      </c>
      <c r="AE71" s="92"/>
      <c r="AG71" s="92">
        <f t="shared" si="162"/>
        <v>28.599238604296318</v>
      </c>
      <c r="AH71" s="92">
        <f t="shared" si="162"/>
        <v>33.974862021675136</v>
      </c>
      <c r="AI71" s="92">
        <f t="shared" si="162"/>
        <v>12.588981957069873</v>
      </c>
      <c r="AJ71" s="92">
        <f t="shared" si="162"/>
        <v>16.713184601004542</v>
      </c>
      <c r="AK71" s="92">
        <f t="shared" si="162"/>
        <v>7.3737300712048119</v>
      </c>
      <c r="AL71" s="92"/>
      <c r="AN71" s="92">
        <f t="shared" si="163"/>
        <v>21.370491578448153</v>
      </c>
      <c r="AO71" s="92">
        <f t="shared" si="163"/>
        <v>43.047429773117813</v>
      </c>
      <c r="AP71" s="92">
        <f t="shared" si="163"/>
        <v>15.498036334768598</v>
      </c>
      <c r="AQ71" s="92">
        <f t="shared" si="163"/>
        <v>15.898521795937567</v>
      </c>
      <c r="AR71" s="92">
        <f t="shared" si="163"/>
        <v>4.1855205177278476</v>
      </c>
      <c r="AS71" s="92"/>
      <c r="AU71" s="92">
        <f t="shared" si="164"/>
        <v>19.177621120753642</v>
      </c>
      <c r="AV71" s="92">
        <f t="shared" si="164"/>
        <v>28.877534911469084</v>
      </c>
      <c r="AW71" s="92">
        <f t="shared" si="164"/>
        <v>12.273119368450857</v>
      </c>
      <c r="AX71" s="92">
        <f t="shared" si="164"/>
        <v>27.061823873035916</v>
      </c>
      <c r="AY71" s="92">
        <f t="shared" si="164"/>
        <v>11.664084517143026</v>
      </c>
      <c r="AZ71" s="92"/>
      <c r="BB71" s="92">
        <f t="shared" si="165"/>
        <v>24.945307354916864</v>
      </c>
      <c r="BC71" s="92">
        <f t="shared" si="165"/>
        <v>34.988338034667748</v>
      </c>
      <c r="BD71" s="92">
        <f t="shared" si="165"/>
        <v>13.188132353005008</v>
      </c>
      <c r="BE71" s="92">
        <f t="shared" si="165"/>
        <v>21.468003425013375</v>
      </c>
      <c r="BF71" s="92">
        <f t="shared" si="165"/>
        <v>4.8458853071926162</v>
      </c>
      <c r="BG71" s="92"/>
    </row>
    <row r="72" spans="2:59" x14ac:dyDescent="0.25">
      <c r="B72" s="183"/>
      <c r="C72" s="5" t="s">
        <v>15</v>
      </c>
      <c r="D72" s="90">
        <v>99.999999999999972</v>
      </c>
      <c r="E72" s="92">
        <f t="shared" si="158"/>
        <v>13.648754757733588</v>
      </c>
      <c r="F72" s="92">
        <f t="shared" si="158"/>
        <v>18.542713904468755</v>
      </c>
      <c r="G72" s="92">
        <f t="shared" si="158"/>
        <v>12.295164371262169</v>
      </c>
      <c r="H72" s="92">
        <f t="shared" si="158"/>
        <v>18.292755171139259</v>
      </c>
      <c r="I72" s="92">
        <f t="shared" si="158"/>
        <v>32.358554178862221</v>
      </c>
      <c r="J72" s="92">
        <f t="shared" si="158"/>
        <v>4.8620576165339866</v>
      </c>
      <c r="L72" s="92">
        <f t="shared" si="159"/>
        <v>11.049794707350447</v>
      </c>
      <c r="M72" s="92">
        <f t="shared" si="159"/>
        <v>12.877873479616705</v>
      </c>
      <c r="N72" s="92">
        <f t="shared" si="159"/>
        <v>12.541190055967222</v>
      </c>
      <c r="O72" s="92">
        <f t="shared" si="159"/>
        <v>32.273605693462336</v>
      </c>
      <c r="P72" s="92">
        <f t="shared" si="159"/>
        <v>26.004254339877004</v>
      </c>
      <c r="Q72" s="92">
        <f t="shared" si="159"/>
        <v>5.2532817237262117</v>
      </c>
      <c r="S72" s="92">
        <f t="shared" si="160"/>
        <v>7.5193227447382851</v>
      </c>
      <c r="T72" s="92">
        <f t="shared" si="160"/>
        <v>16.824123107379226</v>
      </c>
      <c r="U72" s="92">
        <f t="shared" si="160"/>
        <v>13.846765248902679</v>
      </c>
      <c r="V72" s="92">
        <f t="shared" si="160"/>
        <v>34.381722944326995</v>
      </c>
      <c r="W72" s="92">
        <f t="shared" si="160"/>
        <v>26.042116736054627</v>
      </c>
      <c r="X72" s="92"/>
      <c r="Z72" s="92">
        <f t="shared" si="161"/>
        <v>18.946669280160844</v>
      </c>
      <c r="AA72" s="92">
        <f t="shared" si="161"/>
        <v>26.99886158268135</v>
      </c>
      <c r="AB72" s="92">
        <f t="shared" si="161"/>
        <v>10.444673101914129</v>
      </c>
      <c r="AC72" s="92">
        <f t="shared" si="161"/>
        <v>17.551027849477325</v>
      </c>
      <c r="AD72" s="92">
        <f t="shared" si="161"/>
        <v>23.375017479171195</v>
      </c>
      <c r="AE72" s="92"/>
      <c r="AG72" s="92">
        <f t="shared" si="162"/>
        <v>23.838116035537784</v>
      </c>
      <c r="AH72" s="92">
        <f t="shared" si="162"/>
        <v>38.944471108037675</v>
      </c>
      <c r="AI72" s="92">
        <f t="shared" si="162"/>
        <v>10.390380568345417</v>
      </c>
      <c r="AJ72" s="92">
        <f t="shared" si="162"/>
        <v>19.803391019383497</v>
      </c>
      <c r="AK72" s="92">
        <f t="shared" si="162"/>
        <v>6.3576427399754216</v>
      </c>
      <c r="AL72" s="92"/>
      <c r="AN72" s="92">
        <f t="shared" si="163"/>
        <v>26.289194888362339</v>
      </c>
      <c r="AO72" s="92">
        <f t="shared" si="163"/>
        <v>45.596631828384027</v>
      </c>
      <c r="AP72" s="92">
        <f t="shared" si="163"/>
        <v>11.220106627903172</v>
      </c>
      <c r="AQ72" s="92">
        <f t="shared" si="163"/>
        <v>12.410719551055378</v>
      </c>
      <c r="AR72" s="92">
        <f t="shared" si="163"/>
        <v>3.720458074546658</v>
      </c>
      <c r="AS72" s="92"/>
      <c r="AU72" s="92">
        <f t="shared" si="164"/>
        <v>20.1142056594331</v>
      </c>
      <c r="AV72" s="92">
        <f t="shared" si="164"/>
        <v>35.236001729165771</v>
      </c>
      <c r="AW72" s="92">
        <f t="shared" si="164"/>
        <v>11.597595701698667</v>
      </c>
      <c r="AX72" s="92">
        <f t="shared" si="164"/>
        <v>22.892135653613874</v>
      </c>
      <c r="AY72" s="92">
        <f t="shared" si="164"/>
        <v>8.6446492590072044</v>
      </c>
      <c r="AZ72" s="92"/>
      <c r="BB72" s="92">
        <f t="shared" si="165"/>
        <v>20.843258768656099</v>
      </c>
      <c r="BC72" s="92">
        <f t="shared" si="165"/>
        <v>34.975232404239854</v>
      </c>
      <c r="BD72" s="92">
        <f t="shared" si="165"/>
        <v>16.58494649414337</v>
      </c>
      <c r="BE72" s="92">
        <f t="shared" si="165"/>
        <v>22.24962564981502</v>
      </c>
      <c r="BF72" s="92">
        <f t="shared" si="165"/>
        <v>3.4495253017252403</v>
      </c>
      <c r="BG72" s="92"/>
    </row>
    <row r="73" spans="2:59" x14ac:dyDescent="0.25">
      <c r="B73" s="183"/>
      <c r="C73" s="5" t="s">
        <v>16</v>
      </c>
      <c r="D73" s="90">
        <v>100</v>
      </c>
      <c r="E73" s="92">
        <f t="shared" si="158"/>
        <v>10.431203338438804</v>
      </c>
      <c r="F73" s="92">
        <f t="shared" si="158"/>
        <v>15.902364132451616</v>
      </c>
      <c r="G73" s="92">
        <f t="shared" si="158"/>
        <v>9.031887694310587</v>
      </c>
      <c r="H73" s="92">
        <f t="shared" si="158"/>
        <v>23.932698189872983</v>
      </c>
      <c r="I73" s="92">
        <f t="shared" si="158"/>
        <v>38.006035680629708</v>
      </c>
      <c r="J73" s="93"/>
      <c r="L73" s="92">
        <f t="shared" si="159"/>
        <v>6.2101228988653387</v>
      </c>
      <c r="M73" s="92">
        <f t="shared" si="159"/>
        <v>11.918915530647292</v>
      </c>
      <c r="N73" s="92">
        <f t="shared" si="159"/>
        <v>11.345888904562971</v>
      </c>
      <c r="O73" s="92">
        <f t="shared" si="159"/>
        <v>33.976934433724644</v>
      </c>
      <c r="P73" s="92">
        <f t="shared" si="159"/>
        <v>35.073527415291991</v>
      </c>
      <c r="Q73" s="93"/>
      <c r="S73" s="92">
        <f t="shared" si="160"/>
        <v>7.0178558175103021</v>
      </c>
      <c r="T73" s="92">
        <f t="shared" si="160"/>
        <v>16.305778328045836</v>
      </c>
      <c r="U73" s="92">
        <f t="shared" si="160"/>
        <v>13.367891835944345</v>
      </c>
      <c r="V73" s="92">
        <f t="shared" si="160"/>
        <v>39.669591311883998</v>
      </c>
      <c r="W73" s="92">
        <f t="shared" si="160"/>
        <v>21.620037010766133</v>
      </c>
      <c r="X73" s="93"/>
      <c r="Z73" s="92">
        <f t="shared" si="161"/>
        <v>18.694424258928681</v>
      </c>
      <c r="AA73" s="92">
        <f t="shared" si="161"/>
        <v>27.016494744479886</v>
      </c>
      <c r="AB73" s="92">
        <f t="shared" si="161"/>
        <v>8.9497112885025825</v>
      </c>
      <c r="AC73" s="92">
        <f t="shared" si="161"/>
        <v>24.459093993933013</v>
      </c>
      <c r="AD73" s="92">
        <f t="shared" si="161"/>
        <v>20.148564313188054</v>
      </c>
      <c r="AE73" s="93"/>
      <c r="AG73" s="92">
        <f t="shared" si="162"/>
        <v>27.601995770206916</v>
      </c>
      <c r="AH73" s="92">
        <f t="shared" si="162"/>
        <v>35.384368937421705</v>
      </c>
      <c r="AI73" s="92">
        <f t="shared" si="162"/>
        <v>13.795334139304485</v>
      </c>
      <c r="AJ73" s="92">
        <f t="shared" si="162"/>
        <v>18.983953581213136</v>
      </c>
      <c r="AK73" s="92">
        <f t="shared" si="162"/>
        <v>3.5839374376601638</v>
      </c>
      <c r="AL73" s="93"/>
      <c r="AN73" s="92">
        <f t="shared" si="163"/>
        <v>19.09915840136339</v>
      </c>
      <c r="AO73" s="92">
        <f t="shared" si="163"/>
        <v>45.575877143331709</v>
      </c>
      <c r="AP73" s="92">
        <f t="shared" si="163"/>
        <v>14.022269352677091</v>
      </c>
      <c r="AQ73" s="92">
        <f t="shared" si="163"/>
        <v>14.578372592259747</v>
      </c>
      <c r="AR73" s="92">
        <f t="shared" si="163"/>
        <v>6.0859798722933549</v>
      </c>
      <c r="AS73" s="93"/>
      <c r="AU73" s="92">
        <f t="shared" si="164"/>
        <v>19.846400639071167</v>
      </c>
      <c r="AV73" s="92">
        <f t="shared" si="164"/>
        <v>35.6912693544962</v>
      </c>
      <c r="AW73" s="92">
        <f t="shared" si="164"/>
        <v>8.2459357400334916</v>
      </c>
      <c r="AX73" s="92">
        <f t="shared" si="164"/>
        <v>25.921500952861425</v>
      </c>
      <c r="AY73" s="92">
        <f t="shared" si="164"/>
        <v>9.2300530586032021</v>
      </c>
      <c r="AZ73" s="93"/>
      <c r="BB73" s="92">
        <f t="shared" si="165"/>
        <v>18.658471914157971</v>
      </c>
      <c r="BC73" s="92">
        <f t="shared" si="165"/>
        <v>36.183458554589073</v>
      </c>
      <c r="BD73" s="92">
        <f t="shared" si="165"/>
        <v>14.607514739017677</v>
      </c>
      <c r="BE73" s="92">
        <f t="shared" si="165"/>
        <v>24.995922699536742</v>
      </c>
      <c r="BF73" s="92">
        <f t="shared" si="165"/>
        <v>4.6684364456904559</v>
      </c>
      <c r="BG73" s="93"/>
    </row>
    <row r="74" spans="2:59" x14ac:dyDescent="0.25">
      <c r="B74" s="183"/>
      <c r="C74" s="5" t="s">
        <v>17</v>
      </c>
      <c r="D74" s="90">
        <v>99.999999999999986</v>
      </c>
      <c r="E74" s="92">
        <f t="shared" si="158"/>
        <v>10.694775829127346</v>
      </c>
      <c r="F74" s="92">
        <f t="shared" si="158"/>
        <v>18.433943945560454</v>
      </c>
      <c r="G74" s="92">
        <f t="shared" si="158"/>
        <v>11.692644236456609</v>
      </c>
      <c r="H74" s="92">
        <f t="shared" si="158"/>
        <v>25.506889130668199</v>
      </c>
      <c r="I74" s="92">
        <f t="shared" si="158"/>
        <v>32.218344800611085</v>
      </c>
      <c r="J74" s="93"/>
      <c r="L74" s="92">
        <f t="shared" si="159"/>
        <v>5.4444261373269169</v>
      </c>
      <c r="M74" s="92">
        <f t="shared" si="159"/>
        <v>11.795150800472255</v>
      </c>
      <c r="N74" s="92">
        <f t="shared" si="159"/>
        <v>12.23469731731312</v>
      </c>
      <c r="O74" s="92">
        <f t="shared" si="159"/>
        <v>37.260711742967054</v>
      </c>
      <c r="P74" s="92">
        <f t="shared" si="159"/>
        <v>32.591000581932775</v>
      </c>
      <c r="Q74" s="93"/>
      <c r="S74" s="92">
        <f t="shared" si="160"/>
        <v>6.0826347269025378</v>
      </c>
      <c r="T74" s="92">
        <f t="shared" si="160"/>
        <v>20.87538459122095</v>
      </c>
      <c r="U74" s="92">
        <f t="shared" si="160"/>
        <v>14.903953022510521</v>
      </c>
      <c r="V74" s="92">
        <f t="shared" si="160"/>
        <v>37.074695910887897</v>
      </c>
      <c r="W74" s="92">
        <f t="shared" si="160"/>
        <v>20.190207046549506</v>
      </c>
      <c r="X74" s="93"/>
      <c r="Z74" s="92">
        <f t="shared" si="161"/>
        <v>17.690076348823638</v>
      </c>
      <c r="AA74" s="92">
        <f t="shared" si="161"/>
        <v>24.876298154789822</v>
      </c>
      <c r="AB74" s="92">
        <f t="shared" si="161"/>
        <v>9.054231157067111</v>
      </c>
      <c r="AC74" s="92">
        <f t="shared" si="161"/>
        <v>25.83511712025534</v>
      </c>
      <c r="AD74" s="92">
        <f t="shared" si="161"/>
        <v>19.765165009317094</v>
      </c>
      <c r="AE74" s="93">
        <f t="shared" si="161"/>
        <v>2.7791122097469616</v>
      </c>
      <c r="AG74" s="92">
        <f t="shared" si="162"/>
        <v>27.570054461090137</v>
      </c>
      <c r="AH74" s="92">
        <f t="shared" si="162"/>
        <v>34.28714960028659</v>
      </c>
      <c r="AI74" s="92">
        <f t="shared" si="162"/>
        <v>11.42165376964115</v>
      </c>
      <c r="AJ74" s="92">
        <f t="shared" si="162"/>
        <v>18.611470667135592</v>
      </c>
      <c r="AK74" s="92">
        <f t="shared" si="162"/>
        <v>7.5944880982111416</v>
      </c>
      <c r="AL74" s="93"/>
      <c r="AN74" s="92">
        <f t="shared" si="163"/>
        <v>19.809330432229483</v>
      </c>
      <c r="AO74" s="92">
        <f t="shared" si="163"/>
        <v>42.222631232092468</v>
      </c>
      <c r="AP74" s="92">
        <f t="shared" si="163"/>
        <v>14.24023760295314</v>
      </c>
      <c r="AQ74" s="92">
        <f t="shared" si="163"/>
        <v>19.016960220240854</v>
      </c>
      <c r="AR74" s="92">
        <f t="shared" si="163"/>
        <v>4.2941448684447447</v>
      </c>
      <c r="AS74" s="93"/>
      <c r="AU74" s="92">
        <f t="shared" si="164"/>
        <v>20.533802992175271</v>
      </c>
      <c r="AV74" s="92">
        <f t="shared" si="164"/>
        <v>32.976124127017755</v>
      </c>
      <c r="AW74" s="92">
        <f t="shared" si="164"/>
        <v>10.062351665538984</v>
      </c>
      <c r="AX74" s="92">
        <f t="shared" si="164"/>
        <v>25.623709888307001</v>
      </c>
      <c r="AY74" s="92">
        <f t="shared" si="164"/>
        <v>9.1984440117933364</v>
      </c>
      <c r="AZ74" s="93"/>
      <c r="BB74" s="92">
        <f t="shared" si="165"/>
        <v>23.794118705695446</v>
      </c>
      <c r="BC74" s="92">
        <f t="shared" si="165"/>
        <v>32.892257686932815</v>
      </c>
      <c r="BD74" s="92">
        <f t="shared" si="165"/>
        <v>15.543419448401677</v>
      </c>
      <c r="BE74" s="92">
        <f t="shared" si="165"/>
        <v>22.383682788035479</v>
      </c>
      <c r="BF74" s="92">
        <f t="shared" si="165"/>
        <v>4.3701252795191037</v>
      </c>
      <c r="BG74" s="93"/>
    </row>
    <row r="75" spans="2:59" x14ac:dyDescent="0.25">
      <c r="B75" s="8"/>
      <c r="C75" s="8"/>
      <c r="D75" s="8"/>
      <c r="E75" s="8"/>
      <c r="F75" s="8"/>
      <c r="G75" s="8"/>
      <c r="H75" s="8"/>
      <c r="I75" s="8"/>
      <c r="L75" s="8"/>
      <c r="M75" s="8"/>
      <c r="N75" s="8"/>
      <c r="O75" s="8"/>
      <c r="P75" s="8"/>
      <c r="S75" s="8"/>
      <c r="T75" s="8"/>
      <c r="U75" s="8"/>
      <c r="V75" s="8"/>
      <c r="W75" s="8"/>
      <c r="Z75" s="8"/>
      <c r="AA75" s="8"/>
      <c r="AB75" s="8"/>
      <c r="AC75" s="8"/>
      <c r="AD75" s="8"/>
      <c r="AG75" s="8"/>
      <c r="AH75" s="8"/>
      <c r="AI75" s="8"/>
      <c r="AJ75" s="8"/>
      <c r="AK75" s="8"/>
      <c r="AN75" s="8"/>
      <c r="AO75" s="8"/>
      <c r="AP75" s="8"/>
      <c r="AQ75" s="8"/>
      <c r="AR75" s="8"/>
      <c r="AU75" s="8"/>
      <c r="AV75" s="8"/>
      <c r="AW75" s="8"/>
      <c r="AX75" s="8"/>
      <c r="AY75" s="8"/>
      <c r="BB75" s="8"/>
      <c r="BC75" s="8"/>
      <c r="BD75" s="8"/>
      <c r="BE75" s="8"/>
      <c r="BF75" s="8"/>
    </row>
    <row r="77" spans="2:59" ht="15" customHeight="1" x14ac:dyDescent="0.25">
      <c r="B77" s="168" t="s">
        <v>27</v>
      </c>
      <c r="C77" s="169"/>
      <c r="D77" s="174" t="s">
        <v>142</v>
      </c>
      <c r="E77" s="175"/>
      <c r="F77" s="175"/>
      <c r="G77" s="175"/>
      <c r="H77" s="175"/>
      <c r="I77" s="175"/>
      <c r="J77" s="176"/>
      <c r="L77" s="174" t="s">
        <v>143</v>
      </c>
      <c r="M77" s="175"/>
      <c r="N77" s="175"/>
      <c r="O77" s="175"/>
      <c r="P77" s="175"/>
      <c r="Q77" s="176"/>
      <c r="S77" s="174" t="s">
        <v>144</v>
      </c>
      <c r="T77" s="175"/>
      <c r="U77" s="175"/>
      <c r="V77" s="175"/>
      <c r="W77" s="175"/>
      <c r="X77" s="176"/>
      <c r="Z77" s="174" t="s">
        <v>145</v>
      </c>
      <c r="AA77" s="175"/>
      <c r="AB77" s="175"/>
      <c r="AC77" s="175"/>
      <c r="AD77" s="175"/>
      <c r="AE77" s="176"/>
      <c r="AG77" s="174" t="s">
        <v>146</v>
      </c>
      <c r="AH77" s="175"/>
      <c r="AI77" s="175"/>
      <c r="AJ77" s="175"/>
      <c r="AK77" s="175"/>
      <c r="AL77" s="176"/>
      <c r="AN77" s="174" t="s">
        <v>147</v>
      </c>
      <c r="AO77" s="175"/>
      <c r="AP77" s="175"/>
      <c r="AQ77" s="175"/>
      <c r="AR77" s="175"/>
      <c r="AS77" s="176"/>
      <c r="AU77" s="174" t="s">
        <v>148</v>
      </c>
      <c r="AV77" s="175"/>
      <c r="AW77" s="175"/>
      <c r="AX77" s="175"/>
      <c r="AY77" s="175"/>
      <c r="AZ77" s="176"/>
      <c r="BB77" s="174" t="s">
        <v>149</v>
      </c>
      <c r="BC77" s="175"/>
      <c r="BD77" s="175"/>
      <c r="BE77" s="175"/>
      <c r="BF77" s="175"/>
      <c r="BG77" s="176"/>
    </row>
    <row r="78" spans="2:59" x14ac:dyDescent="0.25">
      <c r="B78" s="170"/>
      <c r="C78" s="171"/>
      <c r="D78" s="177"/>
      <c r="E78" s="178"/>
      <c r="F78" s="178"/>
      <c r="G78" s="178"/>
      <c r="H78" s="178"/>
      <c r="I78" s="178"/>
      <c r="J78" s="179"/>
      <c r="L78" s="177"/>
      <c r="M78" s="178"/>
      <c r="N78" s="178"/>
      <c r="O78" s="178"/>
      <c r="P78" s="178"/>
      <c r="Q78" s="179"/>
      <c r="S78" s="177"/>
      <c r="T78" s="178"/>
      <c r="U78" s="178"/>
      <c r="V78" s="178"/>
      <c r="W78" s="178"/>
      <c r="X78" s="179"/>
      <c r="Z78" s="177"/>
      <c r="AA78" s="178"/>
      <c r="AB78" s="178"/>
      <c r="AC78" s="178"/>
      <c r="AD78" s="178"/>
      <c r="AE78" s="179"/>
      <c r="AG78" s="177"/>
      <c r="AH78" s="178"/>
      <c r="AI78" s="178"/>
      <c r="AJ78" s="178"/>
      <c r="AK78" s="178"/>
      <c r="AL78" s="179"/>
      <c r="AN78" s="177"/>
      <c r="AO78" s="178"/>
      <c r="AP78" s="178"/>
      <c r="AQ78" s="178"/>
      <c r="AR78" s="178"/>
      <c r="AS78" s="179"/>
      <c r="AU78" s="177"/>
      <c r="AV78" s="178"/>
      <c r="AW78" s="178"/>
      <c r="AX78" s="178"/>
      <c r="AY78" s="178"/>
      <c r="AZ78" s="179"/>
      <c r="BB78" s="177"/>
      <c r="BC78" s="178"/>
      <c r="BD78" s="178"/>
      <c r="BE78" s="178"/>
      <c r="BF78" s="178"/>
      <c r="BG78" s="179"/>
    </row>
    <row r="79" spans="2:59" ht="24.75" x14ac:dyDescent="0.25">
      <c r="B79" s="172" t="s">
        <v>120</v>
      </c>
      <c r="C79" s="173"/>
      <c r="D79" s="77" t="s">
        <v>19</v>
      </c>
      <c r="E79" s="19" t="s">
        <v>136</v>
      </c>
      <c r="F79" s="19" t="s">
        <v>137</v>
      </c>
      <c r="G79" s="19" t="s">
        <v>138</v>
      </c>
      <c r="H79" s="19" t="s">
        <v>139</v>
      </c>
      <c r="I79" t="s">
        <v>140</v>
      </c>
      <c r="J79" s="20" t="s">
        <v>141</v>
      </c>
      <c r="L79" s="19" t="s">
        <v>136</v>
      </c>
      <c r="M79" s="19" t="s">
        <v>137</v>
      </c>
      <c r="N79" s="19" t="s">
        <v>138</v>
      </c>
      <c r="O79" s="19" t="s">
        <v>139</v>
      </c>
      <c r="P79" t="s">
        <v>140</v>
      </c>
      <c r="Q79" s="20" t="s">
        <v>141</v>
      </c>
      <c r="S79" s="19" t="s">
        <v>136</v>
      </c>
      <c r="T79" s="19" t="s">
        <v>137</v>
      </c>
      <c r="U79" s="19" t="s">
        <v>138</v>
      </c>
      <c r="V79" s="19" t="s">
        <v>139</v>
      </c>
      <c r="W79" t="s">
        <v>140</v>
      </c>
      <c r="X79" s="20" t="s">
        <v>141</v>
      </c>
      <c r="Z79" s="19" t="s">
        <v>136</v>
      </c>
      <c r="AA79" s="19" t="s">
        <v>137</v>
      </c>
      <c r="AB79" s="19" t="s">
        <v>138</v>
      </c>
      <c r="AC79" s="19" t="s">
        <v>139</v>
      </c>
      <c r="AD79" t="s">
        <v>140</v>
      </c>
      <c r="AE79" s="20" t="s">
        <v>141</v>
      </c>
      <c r="AG79" s="19" t="s">
        <v>136</v>
      </c>
      <c r="AH79" s="19" t="s">
        <v>137</v>
      </c>
      <c r="AI79" s="19" t="s">
        <v>138</v>
      </c>
      <c r="AJ79" s="19" t="s">
        <v>139</v>
      </c>
      <c r="AK79" t="s">
        <v>140</v>
      </c>
      <c r="AL79" s="20" t="s">
        <v>141</v>
      </c>
      <c r="AN79" s="19" t="s">
        <v>136</v>
      </c>
      <c r="AO79" s="19" t="s">
        <v>137</v>
      </c>
      <c r="AP79" s="19" t="s">
        <v>138</v>
      </c>
      <c r="AQ79" s="19" t="s">
        <v>139</v>
      </c>
      <c r="AR79" t="s">
        <v>140</v>
      </c>
      <c r="AS79" s="20" t="s">
        <v>141</v>
      </c>
      <c r="AU79" s="19" t="s">
        <v>136</v>
      </c>
      <c r="AV79" s="19" t="s">
        <v>137</v>
      </c>
      <c r="AW79" s="19" t="s">
        <v>138</v>
      </c>
      <c r="AX79" s="19" t="s">
        <v>139</v>
      </c>
      <c r="AY79" t="s">
        <v>140</v>
      </c>
      <c r="AZ79" s="20" t="s">
        <v>141</v>
      </c>
      <c r="BB79" s="19" t="s">
        <v>136</v>
      </c>
      <c r="BC79" s="19" t="s">
        <v>137</v>
      </c>
      <c r="BD79" s="19" t="s">
        <v>138</v>
      </c>
      <c r="BE79" s="19" t="s">
        <v>139</v>
      </c>
      <c r="BF79" t="s">
        <v>140</v>
      </c>
      <c r="BG79" s="20" t="s">
        <v>141</v>
      </c>
    </row>
    <row r="80" spans="2:59" x14ac:dyDescent="0.25">
      <c r="B80" s="160" t="s">
        <v>21</v>
      </c>
      <c r="C80" s="4" t="s">
        <v>19</v>
      </c>
      <c r="D80" s="57">
        <f>SUM(E80:J80)</f>
        <v>1529</v>
      </c>
      <c r="E80" s="57">
        <f>SUM(E81:E82)</f>
        <v>190</v>
      </c>
      <c r="F80" s="57">
        <f t="shared" ref="F80:J80" si="166">SUM(F81:F82)</f>
        <v>269</v>
      </c>
      <c r="G80" s="57">
        <f t="shared" si="166"/>
        <v>184</v>
      </c>
      <c r="H80" s="57">
        <f t="shared" si="166"/>
        <v>337</v>
      </c>
      <c r="I80" s="57">
        <f t="shared" si="166"/>
        <v>505</v>
      </c>
      <c r="J80" s="57">
        <f t="shared" si="166"/>
        <v>44</v>
      </c>
      <c r="L80" s="57">
        <f>SUM(L81:L82)</f>
        <v>110</v>
      </c>
      <c r="M80" s="57">
        <f t="shared" ref="M80" si="167">SUM(M81:M82)</f>
        <v>189</v>
      </c>
      <c r="N80" s="57">
        <f t="shared" ref="N80" si="168">SUM(N81:N82)</f>
        <v>191</v>
      </c>
      <c r="O80" s="57">
        <f t="shared" ref="O80" si="169">SUM(O81:O82)</f>
        <v>530</v>
      </c>
      <c r="P80" s="57">
        <f t="shared" ref="P80" si="170">SUM(P81:P82)</f>
        <v>477</v>
      </c>
      <c r="Q80" s="57">
        <f t="shared" ref="Q80" si="171">SUM(Q81:Q82)</f>
        <v>32</v>
      </c>
      <c r="S80" s="57">
        <f>SUM(S81:S82)</f>
        <v>106</v>
      </c>
      <c r="T80" s="57">
        <f t="shared" ref="T80" si="172">SUM(T81:T82)</f>
        <v>260</v>
      </c>
      <c r="U80" s="57">
        <f t="shared" ref="U80" si="173">SUM(U81:U82)</f>
        <v>207</v>
      </c>
      <c r="V80" s="57">
        <f t="shared" ref="V80" si="174">SUM(V81:V82)</f>
        <v>590</v>
      </c>
      <c r="W80" s="57">
        <f t="shared" ref="W80" si="175">SUM(W81:W82)</f>
        <v>347</v>
      </c>
      <c r="X80" s="57">
        <f t="shared" ref="X80" si="176">SUM(X81:X82)</f>
        <v>19</v>
      </c>
      <c r="Z80" s="57">
        <f>SUM(Z81:Z82)</f>
        <v>297</v>
      </c>
      <c r="AA80" s="57">
        <f t="shared" ref="AA80" si="177">SUM(AA81:AA82)</f>
        <v>408</v>
      </c>
      <c r="AB80" s="57">
        <f t="shared" ref="AB80" si="178">SUM(AB81:AB82)</f>
        <v>149</v>
      </c>
      <c r="AC80" s="57">
        <f t="shared" ref="AC80" si="179">SUM(AC81:AC82)</f>
        <v>340</v>
      </c>
      <c r="AD80" s="57">
        <f t="shared" ref="AD80" si="180">SUM(AD81:AD82)</f>
        <v>304</v>
      </c>
      <c r="AE80" s="57">
        <f t="shared" ref="AE80" si="181">SUM(AE81:AE82)</f>
        <v>31</v>
      </c>
      <c r="AG80" s="57">
        <f>SUM(AG81:AG82)</f>
        <v>404</v>
      </c>
      <c r="AH80" s="57">
        <f t="shared" ref="AH80" si="182">SUM(AH81:AH82)</f>
        <v>556</v>
      </c>
      <c r="AI80" s="57">
        <f t="shared" ref="AI80" si="183">SUM(AI81:AI82)</f>
        <v>182</v>
      </c>
      <c r="AJ80" s="57">
        <f t="shared" ref="AJ80" si="184">SUM(AJ81:AJ82)</f>
        <v>281</v>
      </c>
      <c r="AK80" s="57">
        <f t="shared" ref="AK80" si="185">SUM(AK81:AK82)</f>
        <v>97</v>
      </c>
      <c r="AL80" s="57">
        <f t="shared" ref="AL80" si="186">SUM(AL81:AL82)</f>
        <v>9</v>
      </c>
      <c r="AN80" s="57">
        <f>SUM(AN81:AN82)</f>
        <v>328</v>
      </c>
      <c r="AO80" s="57">
        <f t="shared" ref="AO80" si="187">SUM(AO81:AO82)</f>
        <v>675</v>
      </c>
      <c r="AP80" s="57">
        <f t="shared" ref="AP80" si="188">SUM(AP81:AP82)</f>
        <v>218</v>
      </c>
      <c r="AQ80" s="57">
        <f t="shared" ref="AQ80" si="189">SUM(AQ81:AQ82)</f>
        <v>230</v>
      </c>
      <c r="AR80" s="57">
        <f t="shared" ref="AR80" si="190">SUM(AR81:AR82)</f>
        <v>70</v>
      </c>
      <c r="AS80" s="57">
        <f t="shared" ref="AS80" si="191">SUM(AS81:AS82)</f>
        <v>8</v>
      </c>
      <c r="AU80" s="57">
        <f>SUM(AU81:AU82)</f>
        <v>301</v>
      </c>
      <c r="AV80" s="57">
        <f t="shared" ref="AV80" si="192">SUM(AV81:AV82)</f>
        <v>509</v>
      </c>
      <c r="AW80" s="57">
        <f t="shared" ref="AW80" si="193">SUM(AW81:AW82)</f>
        <v>172</v>
      </c>
      <c r="AX80" s="57">
        <f t="shared" ref="AX80" si="194">SUM(AX81:AX82)</f>
        <v>385</v>
      </c>
      <c r="AY80" s="57">
        <f t="shared" ref="AY80" si="195">SUM(AY81:AY82)</f>
        <v>140</v>
      </c>
      <c r="AZ80" s="57">
        <f t="shared" ref="AZ80" si="196">SUM(AZ81:AZ82)</f>
        <v>22</v>
      </c>
      <c r="BB80" s="57">
        <f>SUM(BB81:BB82)</f>
        <v>319</v>
      </c>
      <c r="BC80" s="57">
        <f t="shared" ref="BC80" si="197">SUM(BC81:BC82)</f>
        <v>541</v>
      </c>
      <c r="BD80" s="57">
        <f t="shared" ref="BD80" si="198">SUM(BD81:BD82)</f>
        <v>230</v>
      </c>
      <c r="BE80" s="57">
        <f t="shared" ref="BE80" si="199">SUM(BE81:BE82)</f>
        <v>351</v>
      </c>
      <c r="BF80" s="57">
        <f t="shared" ref="BF80" si="200">SUM(BF81:BF82)</f>
        <v>72</v>
      </c>
      <c r="BG80" s="57">
        <f t="shared" ref="BG80" si="201">SUM(BG81:BG82)</f>
        <v>16</v>
      </c>
    </row>
    <row r="81" spans="2:59" x14ac:dyDescent="0.25">
      <c r="B81" s="161"/>
      <c r="C81" s="5" t="s">
        <v>2</v>
      </c>
      <c r="D81" s="57">
        <f t="shared" ref="D81:D99" si="202">SUM(E81:J81)</f>
        <v>777</v>
      </c>
      <c r="E81" s="58">
        <v>74</v>
      </c>
      <c r="F81" s="58">
        <v>142</v>
      </c>
      <c r="G81" s="58">
        <v>113</v>
      </c>
      <c r="H81" s="58">
        <v>197</v>
      </c>
      <c r="I81" s="58">
        <v>230</v>
      </c>
      <c r="J81" s="58">
        <v>21</v>
      </c>
      <c r="L81" s="58">
        <v>41</v>
      </c>
      <c r="M81" s="58">
        <v>79</v>
      </c>
      <c r="N81" s="58">
        <v>100</v>
      </c>
      <c r="O81" s="58">
        <v>305</v>
      </c>
      <c r="P81" s="58">
        <v>238</v>
      </c>
      <c r="Q81" s="58">
        <v>14</v>
      </c>
      <c r="S81" s="58">
        <v>51</v>
      </c>
      <c r="T81" s="58">
        <v>110</v>
      </c>
      <c r="U81" s="58">
        <v>121</v>
      </c>
      <c r="V81" s="58">
        <v>312</v>
      </c>
      <c r="W81" s="58">
        <v>178</v>
      </c>
      <c r="X81" s="58">
        <v>5</v>
      </c>
      <c r="Z81" s="58">
        <v>119</v>
      </c>
      <c r="AA81" s="58">
        <v>193</v>
      </c>
      <c r="AB81" s="58">
        <v>83</v>
      </c>
      <c r="AC81" s="58">
        <v>196</v>
      </c>
      <c r="AD81" s="58">
        <v>170</v>
      </c>
      <c r="AE81" s="58">
        <v>16</v>
      </c>
      <c r="AG81" s="58">
        <v>190</v>
      </c>
      <c r="AH81" s="58">
        <v>266</v>
      </c>
      <c r="AI81" s="58">
        <v>108</v>
      </c>
      <c r="AJ81" s="58">
        <v>158</v>
      </c>
      <c r="AK81" s="58">
        <v>48</v>
      </c>
      <c r="AL81" s="58">
        <v>7</v>
      </c>
      <c r="AN81" s="58">
        <v>133</v>
      </c>
      <c r="AO81" s="58">
        <v>333</v>
      </c>
      <c r="AP81" s="58">
        <v>138</v>
      </c>
      <c r="AQ81" s="58">
        <v>131</v>
      </c>
      <c r="AR81" s="58">
        <v>37</v>
      </c>
      <c r="AS81" s="58">
        <v>5</v>
      </c>
      <c r="AU81" s="58">
        <v>133</v>
      </c>
      <c r="AV81" s="58">
        <v>243</v>
      </c>
      <c r="AW81" s="58">
        <v>114</v>
      </c>
      <c r="AX81" s="58">
        <v>204</v>
      </c>
      <c r="AY81" s="58">
        <v>69</v>
      </c>
      <c r="AZ81" s="58">
        <v>14</v>
      </c>
      <c r="BB81" s="58">
        <v>150</v>
      </c>
      <c r="BC81" s="58">
        <v>270</v>
      </c>
      <c r="BD81" s="58">
        <v>133</v>
      </c>
      <c r="BE81" s="58">
        <v>173</v>
      </c>
      <c r="BF81" s="58">
        <v>43</v>
      </c>
      <c r="BG81" s="58">
        <v>8</v>
      </c>
    </row>
    <row r="82" spans="2:59" x14ac:dyDescent="0.25">
      <c r="B82" s="162"/>
      <c r="C82" s="5" t="s">
        <v>3</v>
      </c>
      <c r="D82" s="57">
        <f t="shared" si="202"/>
        <v>752</v>
      </c>
      <c r="E82" s="58">
        <v>116</v>
      </c>
      <c r="F82" s="58">
        <v>127</v>
      </c>
      <c r="G82" s="58">
        <v>71</v>
      </c>
      <c r="H82" s="58">
        <v>140</v>
      </c>
      <c r="I82" s="58">
        <v>275</v>
      </c>
      <c r="J82" s="58">
        <v>23</v>
      </c>
      <c r="L82" s="58">
        <v>69</v>
      </c>
      <c r="M82" s="58">
        <v>110</v>
      </c>
      <c r="N82" s="58">
        <v>91</v>
      </c>
      <c r="O82" s="58">
        <v>225</v>
      </c>
      <c r="P82" s="58">
        <v>239</v>
      </c>
      <c r="Q82" s="58">
        <v>18</v>
      </c>
      <c r="S82" s="58">
        <v>55</v>
      </c>
      <c r="T82" s="58">
        <v>150</v>
      </c>
      <c r="U82" s="58">
        <v>86</v>
      </c>
      <c r="V82" s="58">
        <v>278</v>
      </c>
      <c r="W82" s="58">
        <v>169</v>
      </c>
      <c r="X82" s="58">
        <v>14</v>
      </c>
      <c r="Z82" s="58">
        <v>178</v>
      </c>
      <c r="AA82" s="58">
        <v>215</v>
      </c>
      <c r="AB82" s="58">
        <v>66</v>
      </c>
      <c r="AC82" s="58">
        <v>144</v>
      </c>
      <c r="AD82" s="58">
        <v>134</v>
      </c>
      <c r="AE82" s="58">
        <v>15</v>
      </c>
      <c r="AG82" s="58">
        <v>214</v>
      </c>
      <c r="AH82" s="58">
        <v>290</v>
      </c>
      <c r="AI82" s="58">
        <v>74</v>
      </c>
      <c r="AJ82" s="58">
        <v>123</v>
      </c>
      <c r="AK82" s="58">
        <v>49</v>
      </c>
      <c r="AL82" s="58">
        <v>2</v>
      </c>
      <c r="AN82" s="58">
        <v>195</v>
      </c>
      <c r="AO82" s="58">
        <v>342</v>
      </c>
      <c r="AP82" s="58">
        <v>80</v>
      </c>
      <c r="AQ82" s="58">
        <v>99</v>
      </c>
      <c r="AR82" s="58">
        <v>33</v>
      </c>
      <c r="AS82" s="58">
        <v>3</v>
      </c>
      <c r="AU82" s="58">
        <v>168</v>
      </c>
      <c r="AV82" s="58">
        <v>266</v>
      </c>
      <c r="AW82" s="58">
        <v>58</v>
      </c>
      <c r="AX82" s="58">
        <v>181</v>
      </c>
      <c r="AY82" s="58">
        <v>71</v>
      </c>
      <c r="AZ82" s="58">
        <v>8</v>
      </c>
      <c r="BB82" s="58">
        <v>169</v>
      </c>
      <c r="BC82" s="58">
        <v>271</v>
      </c>
      <c r="BD82" s="58">
        <v>97</v>
      </c>
      <c r="BE82" s="58">
        <v>178</v>
      </c>
      <c r="BF82" s="58">
        <v>29</v>
      </c>
      <c r="BG82" s="58">
        <v>8</v>
      </c>
    </row>
    <row r="83" spans="2:59" x14ac:dyDescent="0.25">
      <c r="B83" s="160" t="s">
        <v>22</v>
      </c>
      <c r="C83" s="5" t="s">
        <v>4</v>
      </c>
      <c r="D83" s="57">
        <f t="shared" si="202"/>
        <v>268</v>
      </c>
      <c r="E83" s="58">
        <v>48</v>
      </c>
      <c r="F83" s="58">
        <v>52</v>
      </c>
      <c r="G83" s="58">
        <v>23</v>
      </c>
      <c r="H83" s="58">
        <v>45</v>
      </c>
      <c r="I83" s="58">
        <v>96</v>
      </c>
      <c r="J83" s="58">
        <v>4</v>
      </c>
      <c r="L83" s="58">
        <v>35</v>
      </c>
      <c r="M83" s="58">
        <v>55</v>
      </c>
      <c r="N83" s="58">
        <v>35</v>
      </c>
      <c r="O83" s="58">
        <v>68</v>
      </c>
      <c r="P83" s="58">
        <v>71</v>
      </c>
      <c r="Q83" s="58">
        <v>4</v>
      </c>
      <c r="S83" s="58">
        <v>48</v>
      </c>
      <c r="T83" s="58">
        <v>54</v>
      </c>
      <c r="U83" s="58">
        <v>34</v>
      </c>
      <c r="V83" s="58">
        <v>61</v>
      </c>
      <c r="W83" s="58">
        <v>64</v>
      </c>
      <c r="X83" s="58">
        <v>7</v>
      </c>
      <c r="Z83" s="58">
        <v>46</v>
      </c>
      <c r="AA83" s="58">
        <v>52</v>
      </c>
      <c r="AB83" s="58">
        <v>34</v>
      </c>
      <c r="AC83" s="58">
        <v>56</v>
      </c>
      <c r="AD83" s="58">
        <v>72</v>
      </c>
      <c r="AE83" s="58">
        <v>8</v>
      </c>
      <c r="AG83" s="58">
        <v>74</v>
      </c>
      <c r="AH83" s="58">
        <v>97</v>
      </c>
      <c r="AI83" s="58">
        <v>29</v>
      </c>
      <c r="AJ83" s="58">
        <v>42</v>
      </c>
      <c r="AK83" s="58">
        <v>24</v>
      </c>
      <c r="AL83" s="58">
        <v>2</v>
      </c>
      <c r="AN83" s="58">
        <v>95</v>
      </c>
      <c r="AO83" s="58">
        <v>112</v>
      </c>
      <c r="AP83" s="58">
        <v>32</v>
      </c>
      <c r="AQ83" s="58">
        <v>23</v>
      </c>
      <c r="AR83" s="58">
        <v>4</v>
      </c>
      <c r="AS83" s="58">
        <v>2</v>
      </c>
      <c r="AU83" s="58">
        <v>91</v>
      </c>
      <c r="AV83" s="58">
        <v>88</v>
      </c>
      <c r="AW83" s="58">
        <v>28</v>
      </c>
      <c r="AX83" s="58">
        <v>43</v>
      </c>
      <c r="AY83" s="58">
        <v>16</v>
      </c>
      <c r="AZ83" s="58">
        <v>2</v>
      </c>
      <c r="BB83" s="58">
        <v>82</v>
      </c>
      <c r="BC83" s="58">
        <v>91</v>
      </c>
      <c r="BD83" s="58">
        <v>38</v>
      </c>
      <c r="BE83" s="58">
        <v>32</v>
      </c>
      <c r="BF83" s="58">
        <v>21</v>
      </c>
      <c r="BG83" s="58">
        <v>4</v>
      </c>
    </row>
    <row r="84" spans="2:59" x14ac:dyDescent="0.25">
      <c r="B84" s="161"/>
      <c r="C84" s="5" t="s">
        <v>5</v>
      </c>
      <c r="D84" s="57">
        <f t="shared" si="202"/>
        <v>345</v>
      </c>
      <c r="E84" s="58">
        <v>66</v>
      </c>
      <c r="F84" s="58">
        <v>86</v>
      </c>
      <c r="G84" s="58">
        <v>71</v>
      </c>
      <c r="H84" s="58">
        <v>61</v>
      </c>
      <c r="I84" s="58">
        <v>60</v>
      </c>
      <c r="J84" s="58">
        <v>1</v>
      </c>
      <c r="L84" s="58">
        <v>36</v>
      </c>
      <c r="M84" s="58">
        <v>67</v>
      </c>
      <c r="N84" s="58">
        <v>70</v>
      </c>
      <c r="O84" s="58">
        <v>92</v>
      </c>
      <c r="P84" s="58">
        <v>77</v>
      </c>
      <c r="Q84" s="58">
        <v>3</v>
      </c>
      <c r="S84" s="58">
        <v>31</v>
      </c>
      <c r="T84" s="58">
        <v>68</v>
      </c>
      <c r="U84" s="58">
        <v>73</v>
      </c>
      <c r="V84" s="58">
        <v>101</v>
      </c>
      <c r="W84" s="58">
        <v>70</v>
      </c>
      <c r="X84" s="58">
        <v>2</v>
      </c>
      <c r="Z84" s="58">
        <v>78</v>
      </c>
      <c r="AA84" s="58">
        <v>110</v>
      </c>
      <c r="AB84" s="58">
        <v>37</v>
      </c>
      <c r="AC84" s="58">
        <v>53</v>
      </c>
      <c r="AD84" s="58">
        <v>64</v>
      </c>
      <c r="AE84" s="58">
        <v>3</v>
      </c>
      <c r="AG84" s="58">
        <v>57</v>
      </c>
      <c r="AH84" s="58">
        <v>155</v>
      </c>
      <c r="AI84" s="58">
        <v>52</v>
      </c>
      <c r="AJ84" s="58">
        <v>61</v>
      </c>
      <c r="AK84" s="58">
        <v>19</v>
      </c>
      <c r="AL84" s="58">
        <v>1</v>
      </c>
      <c r="AN84" s="58">
        <v>80</v>
      </c>
      <c r="AO84" s="58">
        <v>190</v>
      </c>
      <c r="AP84" s="58">
        <v>42</v>
      </c>
      <c r="AQ84" s="58">
        <v>25</v>
      </c>
      <c r="AR84" s="58">
        <v>8</v>
      </c>
      <c r="AS84" s="58">
        <v>0</v>
      </c>
      <c r="AU84" s="58">
        <v>70</v>
      </c>
      <c r="AV84" s="58">
        <v>135</v>
      </c>
      <c r="AW84" s="58">
        <v>43</v>
      </c>
      <c r="AX84" s="58">
        <v>73</v>
      </c>
      <c r="AY84" s="58">
        <v>19</v>
      </c>
      <c r="AZ84" s="58">
        <v>5</v>
      </c>
      <c r="BB84" s="58">
        <v>43</v>
      </c>
      <c r="BC84" s="58">
        <v>149</v>
      </c>
      <c r="BD84" s="58">
        <v>70</v>
      </c>
      <c r="BE84" s="58">
        <v>63</v>
      </c>
      <c r="BF84" s="58">
        <v>17</v>
      </c>
      <c r="BG84" s="58">
        <v>3</v>
      </c>
    </row>
    <row r="85" spans="2:59" x14ac:dyDescent="0.25">
      <c r="B85" s="161"/>
      <c r="C85" s="5" t="s">
        <v>6</v>
      </c>
      <c r="D85" s="57">
        <f t="shared" si="202"/>
        <v>450</v>
      </c>
      <c r="E85" s="58">
        <v>55</v>
      </c>
      <c r="F85" s="58">
        <v>104</v>
      </c>
      <c r="G85" s="58">
        <v>71</v>
      </c>
      <c r="H85" s="58">
        <v>100</v>
      </c>
      <c r="I85" s="58">
        <v>119</v>
      </c>
      <c r="J85" s="58">
        <v>1</v>
      </c>
      <c r="L85" s="58">
        <v>25</v>
      </c>
      <c r="M85" s="58">
        <v>49</v>
      </c>
      <c r="N85" s="58">
        <v>62</v>
      </c>
      <c r="O85" s="58">
        <v>161</v>
      </c>
      <c r="P85" s="58">
        <v>148</v>
      </c>
      <c r="Q85" s="58">
        <v>5</v>
      </c>
      <c r="S85" s="58">
        <v>21</v>
      </c>
      <c r="T85" s="58">
        <v>87</v>
      </c>
      <c r="U85" s="58">
        <v>72</v>
      </c>
      <c r="V85" s="58">
        <v>161</v>
      </c>
      <c r="W85" s="58">
        <v>108</v>
      </c>
      <c r="X85" s="58">
        <v>1</v>
      </c>
      <c r="Z85" s="58">
        <v>89</v>
      </c>
      <c r="AA85" s="58">
        <v>140</v>
      </c>
      <c r="AB85" s="58">
        <v>53</v>
      </c>
      <c r="AC85" s="58">
        <v>86</v>
      </c>
      <c r="AD85" s="58">
        <v>79</v>
      </c>
      <c r="AE85" s="58">
        <v>3</v>
      </c>
      <c r="AG85" s="58">
        <v>109</v>
      </c>
      <c r="AH85" s="58">
        <v>160</v>
      </c>
      <c r="AI85" s="58">
        <v>66</v>
      </c>
      <c r="AJ85" s="58">
        <v>87</v>
      </c>
      <c r="AK85" s="58">
        <v>26</v>
      </c>
      <c r="AL85" s="58">
        <v>2</v>
      </c>
      <c r="AN85" s="58">
        <v>81</v>
      </c>
      <c r="AO85" s="58">
        <v>222</v>
      </c>
      <c r="AP85" s="58">
        <v>74</v>
      </c>
      <c r="AQ85" s="58">
        <v>55</v>
      </c>
      <c r="AR85" s="58">
        <v>15</v>
      </c>
      <c r="AS85" s="58">
        <v>3</v>
      </c>
      <c r="AU85" s="58">
        <v>72</v>
      </c>
      <c r="AV85" s="58">
        <v>157</v>
      </c>
      <c r="AW85" s="58">
        <v>71</v>
      </c>
      <c r="AX85" s="58">
        <v>111</v>
      </c>
      <c r="AY85" s="58">
        <v>36</v>
      </c>
      <c r="AZ85" s="58">
        <v>3</v>
      </c>
      <c r="BB85" s="58">
        <v>65</v>
      </c>
      <c r="BC85" s="58">
        <v>166</v>
      </c>
      <c r="BD85" s="58">
        <v>74</v>
      </c>
      <c r="BE85" s="58">
        <v>127</v>
      </c>
      <c r="BF85" s="58">
        <v>17</v>
      </c>
      <c r="BG85" s="58">
        <v>1</v>
      </c>
    </row>
    <row r="86" spans="2:59" x14ac:dyDescent="0.25">
      <c r="B86" s="162"/>
      <c r="C86" s="5" t="s">
        <v>7</v>
      </c>
      <c r="D86" s="57">
        <f t="shared" si="202"/>
        <v>466</v>
      </c>
      <c r="E86" s="58">
        <v>21</v>
      </c>
      <c r="F86" s="58">
        <v>27</v>
      </c>
      <c r="G86" s="58">
        <v>19</v>
      </c>
      <c r="H86" s="58">
        <v>131</v>
      </c>
      <c r="I86" s="58">
        <v>230</v>
      </c>
      <c r="J86" s="58">
        <v>38</v>
      </c>
      <c r="L86" s="58">
        <v>14</v>
      </c>
      <c r="M86" s="58">
        <v>18</v>
      </c>
      <c r="N86" s="58">
        <v>24</v>
      </c>
      <c r="O86" s="58">
        <v>209</v>
      </c>
      <c r="P86" s="58">
        <v>181</v>
      </c>
      <c r="Q86" s="58">
        <v>20</v>
      </c>
      <c r="S86" s="58">
        <v>6</v>
      </c>
      <c r="T86" s="58">
        <v>51</v>
      </c>
      <c r="U86" s="58">
        <v>28</v>
      </c>
      <c r="V86" s="58">
        <v>267</v>
      </c>
      <c r="W86" s="58">
        <v>105</v>
      </c>
      <c r="X86" s="58">
        <v>9</v>
      </c>
      <c r="Z86" s="58">
        <v>84</v>
      </c>
      <c r="AA86" s="58">
        <v>106</v>
      </c>
      <c r="AB86" s="58">
        <v>25</v>
      </c>
      <c r="AC86" s="58">
        <v>145</v>
      </c>
      <c r="AD86" s="58">
        <v>89</v>
      </c>
      <c r="AE86" s="58">
        <v>17</v>
      </c>
      <c r="AG86" s="58">
        <v>164</v>
      </c>
      <c r="AH86" s="58">
        <v>144</v>
      </c>
      <c r="AI86" s="58">
        <v>35</v>
      </c>
      <c r="AJ86" s="58">
        <v>91</v>
      </c>
      <c r="AK86" s="58">
        <v>28</v>
      </c>
      <c r="AL86" s="58">
        <v>4</v>
      </c>
      <c r="AN86" s="58">
        <v>72</v>
      </c>
      <c r="AO86" s="58">
        <v>151</v>
      </c>
      <c r="AP86" s="58">
        <v>70</v>
      </c>
      <c r="AQ86" s="58">
        <v>127</v>
      </c>
      <c r="AR86" s="58">
        <v>43</v>
      </c>
      <c r="AS86" s="58">
        <v>3</v>
      </c>
      <c r="AU86" s="58">
        <v>68</v>
      </c>
      <c r="AV86" s="58">
        <v>129</v>
      </c>
      <c r="AW86" s="58">
        <v>30</v>
      </c>
      <c r="AX86" s="58">
        <v>158</v>
      </c>
      <c r="AY86" s="58">
        <v>69</v>
      </c>
      <c r="AZ86" s="58">
        <v>12</v>
      </c>
      <c r="BB86" s="58">
        <v>129</v>
      </c>
      <c r="BC86" s="58">
        <v>135</v>
      </c>
      <c r="BD86" s="58">
        <v>48</v>
      </c>
      <c r="BE86" s="58">
        <v>129</v>
      </c>
      <c r="BF86" s="58">
        <v>17</v>
      </c>
      <c r="BG86" s="58">
        <v>8</v>
      </c>
    </row>
    <row r="87" spans="2:59" x14ac:dyDescent="0.25">
      <c r="B87" s="187" t="s">
        <v>23</v>
      </c>
      <c r="C87" s="5" t="s">
        <v>8</v>
      </c>
      <c r="D87" s="57">
        <f t="shared" si="202"/>
        <v>719</v>
      </c>
      <c r="E87" s="58">
        <v>52</v>
      </c>
      <c r="F87" s="58">
        <v>97</v>
      </c>
      <c r="G87" s="58">
        <v>64</v>
      </c>
      <c r="H87" s="58">
        <v>187</v>
      </c>
      <c r="I87" s="58">
        <v>290</v>
      </c>
      <c r="J87" s="58">
        <v>29</v>
      </c>
      <c r="L87" s="58">
        <v>33</v>
      </c>
      <c r="M87" s="58">
        <v>50</v>
      </c>
      <c r="N87" s="58">
        <v>69</v>
      </c>
      <c r="O87" s="58">
        <v>303</v>
      </c>
      <c r="P87" s="58">
        <v>246</v>
      </c>
      <c r="Q87" s="58">
        <v>18</v>
      </c>
      <c r="S87" s="58">
        <v>40</v>
      </c>
      <c r="T87" s="58">
        <v>119</v>
      </c>
      <c r="U87" s="58">
        <v>69</v>
      </c>
      <c r="V87" s="58">
        <v>334</v>
      </c>
      <c r="W87" s="58">
        <v>151</v>
      </c>
      <c r="X87" s="58">
        <v>6</v>
      </c>
      <c r="Z87" s="58">
        <v>122</v>
      </c>
      <c r="AA87" s="58">
        <v>181</v>
      </c>
      <c r="AB87" s="58">
        <v>57</v>
      </c>
      <c r="AC87" s="58">
        <v>202</v>
      </c>
      <c r="AD87" s="58">
        <v>140</v>
      </c>
      <c r="AE87" s="58">
        <v>17</v>
      </c>
      <c r="AG87" s="58">
        <v>225</v>
      </c>
      <c r="AH87" s="58">
        <v>243</v>
      </c>
      <c r="AI87" s="58">
        <v>62</v>
      </c>
      <c r="AJ87" s="58">
        <v>141</v>
      </c>
      <c r="AK87" s="58">
        <v>42</v>
      </c>
      <c r="AL87" s="58">
        <v>6</v>
      </c>
      <c r="AN87" s="58">
        <v>126</v>
      </c>
      <c r="AO87" s="58">
        <v>268</v>
      </c>
      <c r="AP87" s="58">
        <v>111</v>
      </c>
      <c r="AQ87" s="58">
        <v>158</v>
      </c>
      <c r="AR87" s="58">
        <v>51</v>
      </c>
      <c r="AS87" s="58">
        <v>5</v>
      </c>
      <c r="AU87" s="58">
        <v>127</v>
      </c>
      <c r="AV87" s="58">
        <v>188</v>
      </c>
      <c r="AW87" s="58">
        <v>71</v>
      </c>
      <c r="AX87" s="58">
        <v>232</v>
      </c>
      <c r="AY87" s="58">
        <v>86</v>
      </c>
      <c r="AZ87" s="58">
        <v>15</v>
      </c>
      <c r="BB87" s="58">
        <v>189</v>
      </c>
      <c r="BC87" s="58">
        <v>212</v>
      </c>
      <c r="BD87" s="58">
        <v>84</v>
      </c>
      <c r="BE87" s="58">
        <v>188</v>
      </c>
      <c r="BF87" s="58">
        <v>36</v>
      </c>
      <c r="BG87" s="58">
        <v>10</v>
      </c>
    </row>
    <row r="88" spans="2:59" ht="15" customHeight="1" x14ac:dyDescent="0.25">
      <c r="B88" s="188"/>
      <c r="C88" s="5" t="s">
        <v>9</v>
      </c>
      <c r="D88" s="57">
        <f t="shared" si="202"/>
        <v>461</v>
      </c>
      <c r="E88" s="58">
        <v>64</v>
      </c>
      <c r="F88" s="58">
        <v>92</v>
      </c>
      <c r="G88" s="58">
        <v>69</v>
      </c>
      <c r="H88" s="58">
        <v>95</v>
      </c>
      <c r="I88" s="58">
        <v>130</v>
      </c>
      <c r="J88" s="58">
        <v>11</v>
      </c>
      <c r="L88" s="58">
        <v>37</v>
      </c>
      <c r="M88" s="58">
        <v>69</v>
      </c>
      <c r="N88" s="58">
        <v>68</v>
      </c>
      <c r="O88" s="58">
        <v>147</v>
      </c>
      <c r="P88" s="58">
        <v>134</v>
      </c>
      <c r="Q88" s="58">
        <v>6</v>
      </c>
      <c r="S88" s="58">
        <v>39</v>
      </c>
      <c r="T88" s="58">
        <v>85</v>
      </c>
      <c r="U88" s="58">
        <v>81</v>
      </c>
      <c r="V88" s="58">
        <v>148</v>
      </c>
      <c r="W88" s="58">
        <v>101</v>
      </c>
      <c r="X88" s="58">
        <v>7</v>
      </c>
      <c r="Z88" s="58">
        <v>94</v>
      </c>
      <c r="AA88" s="58">
        <v>124</v>
      </c>
      <c r="AB88" s="58">
        <v>55</v>
      </c>
      <c r="AC88" s="58">
        <v>89</v>
      </c>
      <c r="AD88" s="58">
        <v>92</v>
      </c>
      <c r="AE88" s="58">
        <v>7</v>
      </c>
      <c r="AG88" s="58">
        <v>115</v>
      </c>
      <c r="AH88" s="58">
        <v>163</v>
      </c>
      <c r="AI88" s="58">
        <v>65</v>
      </c>
      <c r="AJ88" s="58">
        <v>78</v>
      </c>
      <c r="AK88" s="58">
        <v>37</v>
      </c>
      <c r="AL88" s="58">
        <v>3</v>
      </c>
      <c r="AN88" s="58">
        <v>109</v>
      </c>
      <c r="AO88" s="58">
        <v>211</v>
      </c>
      <c r="AP88" s="58">
        <v>73</v>
      </c>
      <c r="AQ88" s="58">
        <v>49</v>
      </c>
      <c r="AR88" s="58">
        <v>16</v>
      </c>
      <c r="AS88" s="58">
        <v>3</v>
      </c>
      <c r="AU88" s="58">
        <v>90</v>
      </c>
      <c r="AV88" s="58">
        <v>155</v>
      </c>
      <c r="AW88" s="58">
        <v>66</v>
      </c>
      <c r="AX88" s="58">
        <v>106</v>
      </c>
      <c r="AY88" s="58">
        <v>38</v>
      </c>
      <c r="AZ88" s="58">
        <v>6</v>
      </c>
      <c r="BB88" s="58">
        <v>79</v>
      </c>
      <c r="BC88" s="58">
        <v>162</v>
      </c>
      <c r="BD88" s="58">
        <v>83</v>
      </c>
      <c r="BE88" s="58">
        <v>103</v>
      </c>
      <c r="BF88" s="58">
        <v>29</v>
      </c>
      <c r="BG88" s="58">
        <v>5</v>
      </c>
    </row>
    <row r="89" spans="2:59" x14ac:dyDescent="0.25">
      <c r="B89" s="188"/>
      <c r="C89" s="5" t="s">
        <v>10</v>
      </c>
      <c r="D89" s="57">
        <f t="shared" si="202"/>
        <v>344</v>
      </c>
      <c r="E89" s="58">
        <v>73</v>
      </c>
      <c r="F89" s="58">
        <v>79</v>
      </c>
      <c r="G89" s="58">
        <v>51</v>
      </c>
      <c r="H89" s="58">
        <v>55</v>
      </c>
      <c r="I89" s="58">
        <v>82</v>
      </c>
      <c r="J89" s="58">
        <v>4</v>
      </c>
      <c r="L89" s="58">
        <v>39</v>
      </c>
      <c r="M89" s="58">
        <v>70</v>
      </c>
      <c r="N89" s="58">
        <v>54</v>
      </c>
      <c r="O89" s="58">
        <v>79</v>
      </c>
      <c r="P89" s="58">
        <v>94</v>
      </c>
      <c r="Q89" s="58">
        <v>8</v>
      </c>
      <c r="S89" s="58">
        <v>27</v>
      </c>
      <c r="T89" s="58">
        <v>55</v>
      </c>
      <c r="U89" s="58">
        <v>57</v>
      </c>
      <c r="V89" s="58">
        <v>107</v>
      </c>
      <c r="W89" s="58">
        <v>93</v>
      </c>
      <c r="X89" s="58">
        <v>5</v>
      </c>
      <c r="Z89" s="58">
        <v>81</v>
      </c>
      <c r="AA89" s="58">
        <v>103</v>
      </c>
      <c r="AB89" s="58">
        <v>37</v>
      </c>
      <c r="AC89" s="58">
        <v>46</v>
      </c>
      <c r="AD89" s="58">
        <v>70</v>
      </c>
      <c r="AE89" s="58">
        <v>7</v>
      </c>
      <c r="AG89" s="58">
        <v>63</v>
      </c>
      <c r="AH89" s="58">
        <v>147</v>
      </c>
      <c r="AI89" s="58">
        <v>54</v>
      </c>
      <c r="AJ89" s="58">
        <v>62</v>
      </c>
      <c r="AK89" s="58">
        <v>18</v>
      </c>
      <c r="AL89" s="58">
        <v>0</v>
      </c>
      <c r="AN89" s="58">
        <v>91</v>
      </c>
      <c r="AO89" s="58">
        <v>194</v>
      </c>
      <c r="AP89" s="58">
        <v>34</v>
      </c>
      <c r="AQ89" s="58">
        <v>22</v>
      </c>
      <c r="AR89" s="58">
        <v>3</v>
      </c>
      <c r="AS89" s="58">
        <v>0</v>
      </c>
      <c r="AU89" s="58">
        <v>82</v>
      </c>
      <c r="AV89" s="58">
        <v>163</v>
      </c>
      <c r="AW89" s="58">
        <v>35</v>
      </c>
      <c r="AX89" s="58">
        <v>47</v>
      </c>
      <c r="AY89" s="58">
        <v>16</v>
      </c>
      <c r="AZ89" s="58">
        <v>1</v>
      </c>
      <c r="BB89" s="58">
        <v>50</v>
      </c>
      <c r="BC89" s="58">
        <v>164</v>
      </c>
      <c r="BD89" s="58">
        <v>62</v>
      </c>
      <c r="BE89" s="58">
        <v>60</v>
      </c>
      <c r="BF89" s="58">
        <v>7</v>
      </c>
      <c r="BG89" s="58">
        <v>1</v>
      </c>
    </row>
    <row r="90" spans="2:59" x14ac:dyDescent="0.25">
      <c r="B90" s="189"/>
      <c r="C90" s="5" t="s">
        <v>122</v>
      </c>
      <c r="D90" s="57">
        <f t="shared" si="202"/>
        <v>5</v>
      </c>
      <c r="E90" s="58">
        <v>1</v>
      </c>
      <c r="F90" s="58">
        <v>1</v>
      </c>
      <c r="G90" s="58">
        <v>0</v>
      </c>
      <c r="H90" s="58">
        <v>0</v>
      </c>
      <c r="I90" s="58">
        <v>3</v>
      </c>
      <c r="J90" s="58">
        <v>0</v>
      </c>
      <c r="L90" s="58">
        <v>1</v>
      </c>
      <c r="M90" s="58">
        <v>0</v>
      </c>
      <c r="N90" s="58">
        <v>0</v>
      </c>
      <c r="O90" s="58">
        <v>1</v>
      </c>
      <c r="P90" s="58">
        <v>3</v>
      </c>
      <c r="Q90" s="58">
        <v>0</v>
      </c>
      <c r="S90" s="58">
        <v>0</v>
      </c>
      <c r="T90" s="58">
        <v>1</v>
      </c>
      <c r="U90" s="58">
        <v>0</v>
      </c>
      <c r="V90" s="58">
        <v>1</v>
      </c>
      <c r="W90" s="58">
        <v>2</v>
      </c>
      <c r="X90" s="58">
        <v>1</v>
      </c>
      <c r="Z90" s="58">
        <v>0</v>
      </c>
      <c r="AA90" s="58">
        <v>0</v>
      </c>
      <c r="AB90" s="58">
        <v>0</v>
      </c>
      <c r="AC90" s="58">
        <v>3</v>
      </c>
      <c r="AD90" s="58">
        <v>2</v>
      </c>
      <c r="AE90" s="58">
        <v>0</v>
      </c>
      <c r="AG90" s="58">
        <v>1</v>
      </c>
      <c r="AH90" s="58">
        <v>3</v>
      </c>
      <c r="AI90" s="58">
        <v>1</v>
      </c>
      <c r="AJ90" s="58">
        <v>0</v>
      </c>
      <c r="AK90" s="58">
        <v>0</v>
      </c>
      <c r="AL90" s="58">
        <v>0</v>
      </c>
      <c r="AN90" s="58">
        <v>2</v>
      </c>
      <c r="AO90" s="58">
        <v>2</v>
      </c>
      <c r="AP90" s="58">
        <v>0</v>
      </c>
      <c r="AQ90" s="58">
        <v>1</v>
      </c>
      <c r="AR90" s="58">
        <v>0</v>
      </c>
      <c r="AS90" s="58">
        <v>0</v>
      </c>
      <c r="AU90" s="58">
        <v>2</v>
      </c>
      <c r="AV90" s="58">
        <v>3</v>
      </c>
      <c r="AW90" s="58">
        <v>0</v>
      </c>
      <c r="AX90" s="58">
        <v>0</v>
      </c>
      <c r="AY90" s="58">
        <v>0</v>
      </c>
      <c r="AZ90" s="58">
        <v>0</v>
      </c>
      <c r="BB90" s="58">
        <v>1</v>
      </c>
      <c r="BC90" s="58">
        <v>3</v>
      </c>
      <c r="BD90" s="58">
        <v>1</v>
      </c>
      <c r="BE90" s="58">
        <v>0</v>
      </c>
      <c r="BF90" s="58">
        <v>0</v>
      </c>
      <c r="BG90" s="58">
        <v>0</v>
      </c>
    </row>
    <row r="91" spans="2:59" x14ac:dyDescent="0.25">
      <c r="B91" s="160" t="s">
        <v>38</v>
      </c>
      <c r="C91" s="5" t="s">
        <v>37</v>
      </c>
      <c r="D91" s="57">
        <f t="shared" si="202"/>
        <v>1444</v>
      </c>
      <c r="E91" s="58">
        <v>184</v>
      </c>
      <c r="F91" s="58">
        <v>244</v>
      </c>
      <c r="G91" s="58">
        <v>178</v>
      </c>
      <c r="H91" s="58">
        <v>312</v>
      </c>
      <c r="I91" s="58">
        <v>483</v>
      </c>
      <c r="J91" s="58">
        <v>43</v>
      </c>
      <c r="L91" s="58">
        <v>107</v>
      </c>
      <c r="M91" s="58">
        <v>183</v>
      </c>
      <c r="N91" s="58">
        <v>182</v>
      </c>
      <c r="O91" s="58">
        <v>488</v>
      </c>
      <c r="P91" s="58">
        <v>453</v>
      </c>
      <c r="Q91" s="58">
        <v>31</v>
      </c>
      <c r="S91" s="58">
        <v>100</v>
      </c>
      <c r="T91" s="58">
        <v>237</v>
      </c>
      <c r="U91" s="58">
        <v>195</v>
      </c>
      <c r="V91" s="58">
        <v>558</v>
      </c>
      <c r="W91" s="58">
        <v>336</v>
      </c>
      <c r="X91" s="58">
        <v>18</v>
      </c>
      <c r="Z91" s="58">
        <v>287</v>
      </c>
      <c r="AA91" s="58">
        <v>387</v>
      </c>
      <c r="AB91" s="58">
        <v>143</v>
      </c>
      <c r="AC91" s="58">
        <v>310</v>
      </c>
      <c r="AD91" s="58">
        <v>287</v>
      </c>
      <c r="AE91" s="58">
        <v>30</v>
      </c>
      <c r="AG91" s="58">
        <v>388</v>
      </c>
      <c r="AH91" s="58">
        <v>520</v>
      </c>
      <c r="AI91" s="58">
        <v>176</v>
      </c>
      <c r="AJ91" s="58">
        <v>258</v>
      </c>
      <c r="AK91" s="58">
        <v>94</v>
      </c>
      <c r="AL91" s="58">
        <v>8</v>
      </c>
      <c r="AN91" s="58">
        <v>316</v>
      </c>
      <c r="AO91" s="58">
        <v>635</v>
      </c>
      <c r="AP91" s="58">
        <v>205</v>
      </c>
      <c r="AQ91" s="58">
        <v>213</v>
      </c>
      <c r="AR91" s="58">
        <v>67</v>
      </c>
      <c r="AS91" s="58">
        <v>8</v>
      </c>
      <c r="AU91" s="58">
        <v>290</v>
      </c>
      <c r="AV91" s="58">
        <v>481</v>
      </c>
      <c r="AW91" s="58">
        <v>158</v>
      </c>
      <c r="AX91" s="58">
        <v>360</v>
      </c>
      <c r="AY91" s="58">
        <v>134</v>
      </c>
      <c r="AZ91" s="58">
        <v>21</v>
      </c>
      <c r="BB91" s="58">
        <v>304</v>
      </c>
      <c r="BC91" s="58">
        <v>501</v>
      </c>
      <c r="BD91" s="58">
        <v>219</v>
      </c>
      <c r="BE91" s="58">
        <v>339</v>
      </c>
      <c r="BF91" s="58">
        <v>67</v>
      </c>
      <c r="BG91" s="58">
        <v>14</v>
      </c>
    </row>
    <row r="92" spans="2:59" x14ac:dyDescent="0.25">
      <c r="B92" s="162"/>
      <c r="C92" s="5" t="s">
        <v>20</v>
      </c>
      <c r="D92" s="57">
        <f t="shared" si="202"/>
        <v>85</v>
      </c>
      <c r="E92" s="58">
        <v>6</v>
      </c>
      <c r="F92" s="58">
        <v>25</v>
      </c>
      <c r="G92" s="58">
        <v>6</v>
      </c>
      <c r="H92" s="58">
        <v>25</v>
      </c>
      <c r="I92" s="58">
        <v>22</v>
      </c>
      <c r="J92" s="58">
        <v>1</v>
      </c>
      <c r="L92" s="58">
        <v>3</v>
      </c>
      <c r="M92" s="58">
        <v>6</v>
      </c>
      <c r="N92" s="58">
        <v>9</v>
      </c>
      <c r="O92" s="58">
        <v>42</v>
      </c>
      <c r="P92" s="58">
        <v>24</v>
      </c>
      <c r="Q92" s="58">
        <v>1</v>
      </c>
      <c r="S92" s="58">
        <v>6</v>
      </c>
      <c r="T92" s="58">
        <v>23</v>
      </c>
      <c r="U92" s="58">
        <v>12</v>
      </c>
      <c r="V92" s="58">
        <v>32</v>
      </c>
      <c r="W92" s="58">
        <v>11</v>
      </c>
      <c r="X92" s="58">
        <v>1</v>
      </c>
      <c r="Z92" s="58">
        <v>10</v>
      </c>
      <c r="AA92" s="58">
        <v>21</v>
      </c>
      <c r="AB92" s="58">
        <v>6</v>
      </c>
      <c r="AC92" s="58">
        <v>30</v>
      </c>
      <c r="AD92" s="58">
        <v>17</v>
      </c>
      <c r="AE92" s="58">
        <v>1</v>
      </c>
      <c r="AG92" s="58">
        <v>16</v>
      </c>
      <c r="AH92" s="58">
        <v>36</v>
      </c>
      <c r="AI92" s="58">
        <v>6</v>
      </c>
      <c r="AJ92" s="58">
        <v>23</v>
      </c>
      <c r="AK92" s="58">
        <v>3</v>
      </c>
      <c r="AL92" s="58">
        <v>1</v>
      </c>
      <c r="AN92" s="58">
        <v>12</v>
      </c>
      <c r="AO92" s="58">
        <v>40</v>
      </c>
      <c r="AP92" s="58">
        <v>13</v>
      </c>
      <c r="AQ92" s="58">
        <v>17</v>
      </c>
      <c r="AR92" s="58">
        <v>3</v>
      </c>
      <c r="AS92" s="58">
        <v>0</v>
      </c>
      <c r="AU92" s="58">
        <v>11</v>
      </c>
      <c r="AV92" s="58">
        <v>28</v>
      </c>
      <c r="AW92" s="58">
        <v>14</v>
      </c>
      <c r="AX92" s="58">
        <v>25</v>
      </c>
      <c r="AY92" s="58">
        <v>6</v>
      </c>
      <c r="AZ92" s="58">
        <v>1</v>
      </c>
      <c r="BB92" s="58">
        <v>15</v>
      </c>
      <c r="BC92" s="58">
        <v>40</v>
      </c>
      <c r="BD92" s="58">
        <v>11</v>
      </c>
      <c r="BE92" s="58">
        <v>12</v>
      </c>
      <c r="BF92" s="58">
        <v>5</v>
      </c>
      <c r="BG92" s="58">
        <v>2</v>
      </c>
    </row>
    <row r="93" spans="2:59" x14ac:dyDescent="0.25">
      <c r="B93" s="160" t="s">
        <v>25</v>
      </c>
      <c r="C93" s="5" t="s">
        <v>11</v>
      </c>
      <c r="D93" s="57">
        <f t="shared" si="202"/>
        <v>453</v>
      </c>
      <c r="E93" s="58">
        <v>67</v>
      </c>
      <c r="F93" s="58">
        <v>73</v>
      </c>
      <c r="G93" s="58">
        <v>59</v>
      </c>
      <c r="H93" s="58">
        <v>94</v>
      </c>
      <c r="I93" s="58">
        <v>148</v>
      </c>
      <c r="J93" s="58">
        <v>12</v>
      </c>
      <c r="L93" s="58">
        <v>30</v>
      </c>
      <c r="M93" s="58">
        <v>52</v>
      </c>
      <c r="N93" s="58">
        <v>52</v>
      </c>
      <c r="O93" s="58">
        <v>159</v>
      </c>
      <c r="P93" s="58">
        <v>154</v>
      </c>
      <c r="Q93" s="58">
        <v>6</v>
      </c>
      <c r="S93" s="58">
        <v>27</v>
      </c>
      <c r="T93" s="58">
        <v>63</v>
      </c>
      <c r="U93" s="58">
        <v>68</v>
      </c>
      <c r="V93" s="58">
        <v>180</v>
      </c>
      <c r="W93" s="58">
        <v>107</v>
      </c>
      <c r="X93" s="58">
        <v>8</v>
      </c>
      <c r="Z93" s="58">
        <v>92</v>
      </c>
      <c r="AA93" s="58">
        <v>119</v>
      </c>
      <c r="AB93" s="58">
        <v>47</v>
      </c>
      <c r="AC93" s="58">
        <v>97</v>
      </c>
      <c r="AD93" s="58">
        <v>89</v>
      </c>
      <c r="AE93" s="58">
        <v>9</v>
      </c>
      <c r="AG93" s="58">
        <v>130</v>
      </c>
      <c r="AH93" s="58">
        <v>159</v>
      </c>
      <c r="AI93" s="58">
        <v>54</v>
      </c>
      <c r="AJ93" s="58">
        <v>77</v>
      </c>
      <c r="AK93" s="58">
        <v>31</v>
      </c>
      <c r="AL93" s="58">
        <v>2</v>
      </c>
      <c r="AN93" s="58">
        <v>96</v>
      </c>
      <c r="AO93" s="58">
        <v>190</v>
      </c>
      <c r="AP93" s="58">
        <v>72</v>
      </c>
      <c r="AQ93" s="58">
        <v>66</v>
      </c>
      <c r="AR93" s="58">
        <v>26</v>
      </c>
      <c r="AS93" s="58">
        <v>3</v>
      </c>
      <c r="AU93" s="58">
        <v>88</v>
      </c>
      <c r="AV93" s="58">
        <v>136</v>
      </c>
      <c r="AW93" s="58">
        <v>59</v>
      </c>
      <c r="AX93" s="58">
        <v>126</v>
      </c>
      <c r="AY93" s="58">
        <v>39</v>
      </c>
      <c r="AZ93" s="58">
        <v>5</v>
      </c>
      <c r="BB93" s="58">
        <v>89</v>
      </c>
      <c r="BC93" s="58">
        <v>174</v>
      </c>
      <c r="BD93" s="58">
        <v>55</v>
      </c>
      <c r="BE93" s="58">
        <v>108</v>
      </c>
      <c r="BF93" s="58">
        <v>22</v>
      </c>
      <c r="BG93" s="58">
        <v>5</v>
      </c>
    </row>
    <row r="94" spans="2:59" x14ac:dyDescent="0.25">
      <c r="B94" s="161"/>
      <c r="C94" s="5" t="s">
        <v>12</v>
      </c>
      <c r="D94" s="57">
        <f t="shared" si="202"/>
        <v>654</v>
      </c>
      <c r="E94" s="58">
        <v>76</v>
      </c>
      <c r="F94" s="58">
        <v>119</v>
      </c>
      <c r="G94" s="58">
        <v>75</v>
      </c>
      <c r="H94" s="58">
        <v>154</v>
      </c>
      <c r="I94" s="58">
        <v>215</v>
      </c>
      <c r="J94" s="58">
        <v>15</v>
      </c>
      <c r="L94" s="58">
        <v>43</v>
      </c>
      <c r="M94" s="58">
        <v>86</v>
      </c>
      <c r="N94" s="58">
        <v>79</v>
      </c>
      <c r="O94" s="58">
        <v>229</v>
      </c>
      <c r="P94" s="58">
        <v>208</v>
      </c>
      <c r="Q94" s="58">
        <v>9</v>
      </c>
      <c r="S94" s="58">
        <v>51</v>
      </c>
      <c r="T94" s="58">
        <v>121</v>
      </c>
      <c r="U94" s="58">
        <v>79</v>
      </c>
      <c r="V94" s="58">
        <v>259</v>
      </c>
      <c r="W94" s="58">
        <v>139</v>
      </c>
      <c r="X94" s="58">
        <v>5</v>
      </c>
      <c r="Z94" s="58">
        <v>134</v>
      </c>
      <c r="AA94" s="58">
        <v>178</v>
      </c>
      <c r="AB94" s="58">
        <v>61</v>
      </c>
      <c r="AC94" s="58">
        <v>153</v>
      </c>
      <c r="AD94" s="58">
        <v>117</v>
      </c>
      <c r="AE94" s="58">
        <v>11</v>
      </c>
      <c r="AG94" s="58">
        <v>167</v>
      </c>
      <c r="AH94" s="58">
        <v>247</v>
      </c>
      <c r="AI94" s="58">
        <v>76</v>
      </c>
      <c r="AJ94" s="58">
        <v>121</v>
      </c>
      <c r="AK94" s="58">
        <v>40</v>
      </c>
      <c r="AL94" s="58">
        <v>3</v>
      </c>
      <c r="AN94" s="58">
        <v>133</v>
      </c>
      <c r="AO94" s="58">
        <v>287</v>
      </c>
      <c r="AP94" s="58">
        <v>97</v>
      </c>
      <c r="AQ94" s="58">
        <v>107</v>
      </c>
      <c r="AR94" s="58">
        <v>29</v>
      </c>
      <c r="AS94" s="58">
        <v>1</v>
      </c>
      <c r="AU94" s="58">
        <v>130</v>
      </c>
      <c r="AV94" s="58">
        <v>225</v>
      </c>
      <c r="AW94" s="58">
        <v>61</v>
      </c>
      <c r="AX94" s="58">
        <v>160</v>
      </c>
      <c r="AY94" s="58">
        <v>66</v>
      </c>
      <c r="AZ94" s="58">
        <v>12</v>
      </c>
      <c r="BB94" s="58">
        <v>147</v>
      </c>
      <c r="BC94" s="58">
        <v>226</v>
      </c>
      <c r="BD94" s="58">
        <v>93</v>
      </c>
      <c r="BE94" s="58">
        <v>152</v>
      </c>
      <c r="BF94" s="58">
        <v>32</v>
      </c>
      <c r="BG94" s="58">
        <v>4</v>
      </c>
    </row>
    <row r="95" spans="2:59" x14ac:dyDescent="0.25">
      <c r="B95" s="162"/>
      <c r="C95" s="5" t="s">
        <v>13</v>
      </c>
      <c r="D95" s="57">
        <f t="shared" si="202"/>
        <v>422</v>
      </c>
      <c r="E95" s="58">
        <v>47</v>
      </c>
      <c r="F95" s="58">
        <v>77</v>
      </c>
      <c r="G95" s="58">
        <v>50</v>
      </c>
      <c r="H95" s="58">
        <v>89</v>
      </c>
      <c r="I95" s="58">
        <v>142</v>
      </c>
      <c r="J95" s="58">
        <v>17</v>
      </c>
      <c r="L95" s="58">
        <v>37</v>
      </c>
      <c r="M95" s="58">
        <v>51</v>
      </c>
      <c r="N95" s="58">
        <v>60</v>
      </c>
      <c r="O95" s="58">
        <v>142</v>
      </c>
      <c r="P95" s="58">
        <v>115</v>
      </c>
      <c r="Q95" s="58">
        <v>17</v>
      </c>
      <c r="S95" s="58">
        <v>28</v>
      </c>
      <c r="T95" s="58">
        <v>76</v>
      </c>
      <c r="U95" s="58">
        <v>60</v>
      </c>
      <c r="V95" s="58">
        <v>151</v>
      </c>
      <c r="W95" s="58">
        <v>101</v>
      </c>
      <c r="X95" s="58">
        <v>6</v>
      </c>
      <c r="Z95" s="58">
        <v>71</v>
      </c>
      <c r="AA95" s="58">
        <v>111</v>
      </c>
      <c r="AB95" s="58">
        <v>41</v>
      </c>
      <c r="AC95" s="58">
        <v>90</v>
      </c>
      <c r="AD95" s="58">
        <v>98</v>
      </c>
      <c r="AE95" s="58">
        <v>11</v>
      </c>
      <c r="AG95" s="58">
        <v>107</v>
      </c>
      <c r="AH95" s="58">
        <v>150</v>
      </c>
      <c r="AI95" s="58">
        <v>52</v>
      </c>
      <c r="AJ95" s="58">
        <v>83</v>
      </c>
      <c r="AK95" s="58">
        <v>26</v>
      </c>
      <c r="AL95" s="58">
        <v>4</v>
      </c>
      <c r="AN95" s="58">
        <v>99</v>
      </c>
      <c r="AO95" s="58">
        <v>198</v>
      </c>
      <c r="AP95" s="58">
        <v>49</v>
      </c>
      <c r="AQ95" s="58">
        <v>57</v>
      </c>
      <c r="AR95" s="58">
        <v>15</v>
      </c>
      <c r="AS95" s="58">
        <v>4</v>
      </c>
      <c r="AU95" s="58">
        <v>83</v>
      </c>
      <c r="AV95" s="58">
        <v>148</v>
      </c>
      <c r="AW95" s="58">
        <v>52</v>
      </c>
      <c r="AX95" s="58">
        <v>99</v>
      </c>
      <c r="AY95" s="58">
        <v>35</v>
      </c>
      <c r="AZ95" s="58">
        <v>5</v>
      </c>
      <c r="BB95" s="58">
        <v>83</v>
      </c>
      <c r="BC95" s="58">
        <v>141</v>
      </c>
      <c r="BD95" s="58">
        <v>82</v>
      </c>
      <c r="BE95" s="58">
        <v>91</v>
      </c>
      <c r="BF95" s="58">
        <v>18</v>
      </c>
      <c r="BG95" s="58">
        <v>7</v>
      </c>
    </row>
    <row r="96" spans="2:59" x14ac:dyDescent="0.25">
      <c r="B96" s="160" t="s">
        <v>24</v>
      </c>
      <c r="C96" s="5" t="s">
        <v>14</v>
      </c>
      <c r="D96" s="57">
        <f t="shared" si="202"/>
        <v>320</v>
      </c>
      <c r="E96" s="58">
        <v>42</v>
      </c>
      <c r="F96" s="58">
        <v>52</v>
      </c>
      <c r="G96" s="58">
        <v>51</v>
      </c>
      <c r="H96" s="58">
        <v>61</v>
      </c>
      <c r="I96" s="58">
        <v>103</v>
      </c>
      <c r="J96" s="58">
        <v>11</v>
      </c>
      <c r="L96" s="58">
        <v>22</v>
      </c>
      <c r="M96" s="58">
        <v>39</v>
      </c>
      <c r="N96" s="58">
        <v>41</v>
      </c>
      <c r="O96" s="58">
        <v>111</v>
      </c>
      <c r="P96" s="58">
        <v>100</v>
      </c>
      <c r="Q96" s="58">
        <v>7</v>
      </c>
      <c r="S96" s="58">
        <v>22</v>
      </c>
      <c r="T96" s="58">
        <v>42</v>
      </c>
      <c r="U96" s="58">
        <v>37</v>
      </c>
      <c r="V96" s="58">
        <v>144</v>
      </c>
      <c r="W96" s="58">
        <v>72</v>
      </c>
      <c r="X96" s="58">
        <v>3</v>
      </c>
      <c r="Z96" s="58">
        <v>62</v>
      </c>
      <c r="AA96" s="58">
        <v>94</v>
      </c>
      <c r="AB96" s="58">
        <v>33</v>
      </c>
      <c r="AC96" s="58">
        <v>66</v>
      </c>
      <c r="AD96" s="58">
        <v>58</v>
      </c>
      <c r="AE96" s="58">
        <v>7</v>
      </c>
      <c r="AG96" s="58">
        <v>88</v>
      </c>
      <c r="AH96" s="58">
        <v>110</v>
      </c>
      <c r="AI96" s="58">
        <v>42</v>
      </c>
      <c r="AJ96" s="58">
        <v>53</v>
      </c>
      <c r="AK96" s="58">
        <v>25</v>
      </c>
      <c r="AL96" s="58">
        <v>2</v>
      </c>
      <c r="AN96" s="58">
        <v>67</v>
      </c>
      <c r="AO96" s="58">
        <v>143</v>
      </c>
      <c r="AP96" s="58">
        <v>52</v>
      </c>
      <c r="AQ96" s="58">
        <v>46</v>
      </c>
      <c r="AR96" s="58">
        <v>12</v>
      </c>
      <c r="AS96" s="58">
        <v>0</v>
      </c>
      <c r="AU96" s="58">
        <v>57</v>
      </c>
      <c r="AV96" s="58">
        <v>97</v>
      </c>
      <c r="AW96" s="58">
        <v>40</v>
      </c>
      <c r="AX96" s="58">
        <v>87</v>
      </c>
      <c r="AY96" s="58">
        <v>36</v>
      </c>
      <c r="AZ96" s="58">
        <v>3</v>
      </c>
      <c r="BB96" s="58">
        <v>72</v>
      </c>
      <c r="BC96" s="58">
        <v>117</v>
      </c>
      <c r="BD96" s="58">
        <v>42</v>
      </c>
      <c r="BE96" s="58">
        <v>71</v>
      </c>
      <c r="BF96" s="58">
        <v>16</v>
      </c>
      <c r="BG96" s="58">
        <v>2</v>
      </c>
    </row>
    <row r="97" spans="2:59" x14ac:dyDescent="0.25">
      <c r="B97" s="161"/>
      <c r="C97" s="5" t="s">
        <v>15</v>
      </c>
      <c r="D97" s="57">
        <f t="shared" si="202"/>
        <v>421</v>
      </c>
      <c r="E97" s="58">
        <v>57</v>
      </c>
      <c r="F97" s="58">
        <v>77</v>
      </c>
      <c r="G97" s="58">
        <v>50</v>
      </c>
      <c r="H97" s="58">
        <v>87</v>
      </c>
      <c r="I97" s="58">
        <v>133</v>
      </c>
      <c r="J97" s="58">
        <v>17</v>
      </c>
      <c r="L97" s="58">
        <v>38</v>
      </c>
      <c r="M97" s="58">
        <v>56</v>
      </c>
      <c r="N97" s="58">
        <v>57</v>
      </c>
      <c r="O97" s="58">
        <v>142</v>
      </c>
      <c r="P97" s="58">
        <v>111</v>
      </c>
      <c r="Q97" s="58">
        <v>17</v>
      </c>
      <c r="S97" s="58">
        <v>27</v>
      </c>
      <c r="T97" s="58">
        <v>72</v>
      </c>
      <c r="U97" s="58">
        <v>66</v>
      </c>
      <c r="V97" s="58">
        <v>149</v>
      </c>
      <c r="W97" s="58">
        <v>102</v>
      </c>
      <c r="X97" s="58">
        <v>5</v>
      </c>
      <c r="Z97" s="58">
        <v>79</v>
      </c>
      <c r="AA97" s="58">
        <v>116</v>
      </c>
      <c r="AB97" s="58">
        <v>45</v>
      </c>
      <c r="AC97" s="58">
        <v>78</v>
      </c>
      <c r="AD97" s="58">
        <v>94</v>
      </c>
      <c r="AE97" s="58">
        <v>9</v>
      </c>
      <c r="AG97" s="58">
        <v>97</v>
      </c>
      <c r="AH97" s="58">
        <v>165</v>
      </c>
      <c r="AI97" s="58">
        <v>46</v>
      </c>
      <c r="AJ97" s="58">
        <v>82</v>
      </c>
      <c r="AK97" s="58">
        <v>29</v>
      </c>
      <c r="AL97" s="58">
        <v>2</v>
      </c>
      <c r="AN97" s="58">
        <v>102</v>
      </c>
      <c r="AO97" s="58">
        <v>191</v>
      </c>
      <c r="AP97" s="58">
        <v>55</v>
      </c>
      <c r="AQ97" s="58">
        <v>53</v>
      </c>
      <c r="AR97" s="58">
        <v>17</v>
      </c>
      <c r="AS97" s="58">
        <v>3</v>
      </c>
      <c r="AU97" s="58">
        <v>78</v>
      </c>
      <c r="AV97" s="58">
        <v>145</v>
      </c>
      <c r="AW97" s="58">
        <v>55</v>
      </c>
      <c r="AX97" s="58">
        <v>102</v>
      </c>
      <c r="AY97" s="58">
        <v>35</v>
      </c>
      <c r="AZ97" s="58">
        <v>6</v>
      </c>
      <c r="BB97" s="58">
        <v>79</v>
      </c>
      <c r="BC97" s="58">
        <v>145</v>
      </c>
      <c r="BD97" s="58">
        <v>72</v>
      </c>
      <c r="BE97" s="58">
        <v>101</v>
      </c>
      <c r="BF97" s="58">
        <v>19</v>
      </c>
      <c r="BG97" s="58">
        <v>5</v>
      </c>
    </row>
    <row r="98" spans="2:59" x14ac:dyDescent="0.25">
      <c r="B98" s="161"/>
      <c r="C98" s="5" t="s">
        <v>16</v>
      </c>
      <c r="D98" s="57">
        <f t="shared" si="202"/>
        <v>330</v>
      </c>
      <c r="E98" s="58">
        <v>37</v>
      </c>
      <c r="F98" s="58">
        <v>54</v>
      </c>
      <c r="G98" s="58">
        <v>32</v>
      </c>
      <c r="H98" s="58">
        <v>78</v>
      </c>
      <c r="I98" s="58">
        <v>121</v>
      </c>
      <c r="J98" s="58">
        <v>8</v>
      </c>
      <c r="L98" s="58">
        <v>23</v>
      </c>
      <c r="M98" s="58">
        <v>40</v>
      </c>
      <c r="N98" s="58">
        <v>36</v>
      </c>
      <c r="O98" s="58">
        <v>109</v>
      </c>
      <c r="P98" s="58">
        <v>118</v>
      </c>
      <c r="Q98" s="58">
        <v>4</v>
      </c>
      <c r="S98" s="58">
        <v>26</v>
      </c>
      <c r="T98" s="58">
        <v>52</v>
      </c>
      <c r="U98" s="58">
        <v>42</v>
      </c>
      <c r="V98" s="58">
        <v>128</v>
      </c>
      <c r="W98" s="58">
        <v>76</v>
      </c>
      <c r="X98" s="58">
        <v>6</v>
      </c>
      <c r="Z98" s="58">
        <v>70</v>
      </c>
      <c r="AA98" s="58">
        <v>86</v>
      </c>
      <c r="AB98" s="58">
        <v>30</v>
      </c>
      <c r="AC98" s="58">
        <v>76</v>
      </c>
      <c r="AD98" s="58">
        <v>66</v>
      </c>
      <c r="AE98" s="58">
        <v>2</v>
      </c>
      <c r="AG98" s="58">
        <v>90</v>
      </c>
      <c r="AH98" s="58">
        <v>118</v>
      </c>
      <c r="AI98" s="58">
        <v>45</v>
      </c>
      <c r="AJ98" s="58">
        <v>62</v>
      </c>
      <c r="AK98" s="58">
        <v>13</v>
      </c>
      <c r="AL98" s="58">
        <v>2</v>
      </c>
      <c r="AN98" s="58">
        <v>67</v>
      </c>
      <c r="AO98" s="58">
        <v>150</v>
      </c>
      <c r="AP98" s="58">
        <v>45</v>
      </c>
      <c r="AQ98" s="58">
        <v>47</v>
      </c>
      <c r="AR98" s="58">
        <v>19</v>
      </c>
      <c r="AS98" s="58">
        <v>2</v>
      </c>
      <c r="AU98" s="58">
        <v>70</v>
      </c>
      <c r="AV98" s="58">
        <v>118</v>
      </c>
      <c r="AW98" s="58">
        <v>28</v>
      </c>
      <c r="AX98" s="58">
        <v>82</v>
      </c>
      <c r="AY98" s="58">
        <v>28</v>
      </c>
      <c r="AZ98" s="58">
        <v>4</v>
      </c>
      <c r="BB98" s="58">
        <v>60</v>
      </c>
      <c r="BC98" s="58">
        <v>120</v>
      </c>
      <c r="BD98" s="58">
        <v>50</v>
      </c>
      <c r="BE98" s="58">
        <v>81</v>
      </c>
      <c r="BF98" s="58">
        <v>16</v>
      </c>
      <c r="BG98" s="58">
        <v>3</v>
      </c>
    </row>
    <row r="99" spans="2:59" x14ac:dyDescent="0.25">
      <c r="B99" s="162"/>
      <c r="C99" s="5" t="s">
        <v>17</v>
      </c>
      <c r="D99" s="57">
        <f t="shared" si="202"/>
        <v>458</v>
      </c>
      <c r="E99" s="58">
        <v>54</v>
      </c>
      <c r="F99" s="58">
        <v>86</v>
      </c>
      <c r="G99" s="58">
        <v>51</v>
      </c>
      <c r="H99" s="58">
        <v>111</v>
      </c>
      <c r="I99" s="58">
        <v>148</v>
      </c>
      <c r="J99" s="58">
        <v>8</v>
      </c>
      <c r="L99" s="58">
        <v>27</v>
      </c>
      <c r="M99" s="58">
        <v>54</v>
      </c>
      <c r="N99" s="58">
        <v>57</v>
      </c>
      <c r="O99" s="58">
        <v>168</v>
      </c>
      <c r="P99" s="58">
        <v>148</v>
      </c>
      <c r="Q99" s="58">
        <v>4</v>
      </c>
      <c r="S99" s="58">
        <v>31</v>
      </c>
      <c r="T99" s="58">
        <v>94</v>
      </c>
      <c r="U99" s="58">
        <v>62</v>
      </c>
      <c r="V99" s="58">
        <v>169</v>
      </c>
      <c r="W99" s="58">
        <v>97</v>
      </c>
      <c r="X99" s="58">
        <v>5</v>
      </c>
      <c r="Z99" s="58">
        <v>86</v>
      </c>
      <c r="AA99" s="58">
        <v>112</v>
      </c>
      <c r="AB99" s="58">
        <v>41</v>
      </c>
      <c r="AC99" s="58">
        <v>120</v>
      </c>
      <c r="AD99" s="58">
        <v>86</v>
      </c>
      <c r="AE99" s="58">
        <v>13</v>
      </c>
      <c r="AG99" s="58">
        <v>129</v>
      </c>
      <c r="AH99" s="58">
        <v>163</v>
      </c>
      <c r="AI99" s="58">
        <v>49</v>
      </c>
      <c r="AJ99" s="58">
        <v>84</v>
      </c>
      <c r="AK99" s="58">
        <v>30</v>
      </c>
      <c r="AL99" s="58">
        <v>3</v>
      </c>
      <c r="AN99" s="58">
        <v>92</v>
      </c>
      <c r="AO99" s="58">
        <v>191</v>
      </c>
      <c r="AP99" s="58">
        <v>66</v>
      </c>
      <c r="AQ99" s="58">
        <v>84</v>
      </c>
      <c r="AR99" s="58">
        <v>22</v>
      </c>
      <c r="AS99" s="58">
        <v>3</v>
      </c>
      <c r="AU99" s="58">
        <v>96</v>
      </c>
      <c r="AV99" s="58">
        <v>149</v>
      </c>
      <c r="AW99" s="58">
        <v>49</v>
      </c>
      <c r="AX99" s="58">
        <v>114</v>
      </c>
      <c r="AY99" s="58">
        <v>41</v>
      </c>
      <c r="AZ99" s="58">
        <v>9</v>
      </c>
      <c r="BB99" s="58">
        <v>108</v>
      </c>
      <c r="BC99" s="58">
        <v>159</v>
      </c>
      <c r="BD99" s="58">
        <v>66</v>
      </c>
      <c r="BE99" s="58">
        <v>98</v>
      </c>
      <c r="BF99" s="58">
        <v>21</v>
      </c>
      <c r="BG99" s="58">
        <v>6</v>
      </c>
    </row>
  </sheetData>
  <mergeCells count="64">
    <mergeCell ref="B18:B19"/>
    <mergeCell ref="B20:B22"/>
    <mergeCell ref="B23:B26"/>
    <mergeCell ref="B5:C5"/>
    <mergeCell ref="B6:C6"/>
    <mergeCell ref="B7:B9"/>
    <mergeCell ref="B10:B13"/>
    <mergeCell ref="B14:B16"/>
    <mergeCell ref="B34:B37"/>
    <mergeCell ref="B42:B43"/>
    <mergeCell ref="B44:B46"/>
    <mergeCell ref="B47:B50"/>
    <mergeCell ref="B28:C29"/>
    <mergeCell ref="B30:C30"/>
    <mergeCell ref="B31:B33"/>
    <mergeCell ref="B96:B99"/>
    <mergeCell ref="B77:C78"/>
    <mergeCell ref="B79:C79"/>
    <mergeCell ref="B80:B82"/>
    <mergeCell ref="B83:B86"/>
    <mergeCell ref="D77:J78"/>
    <mergeCell ref="B38:B41"/>
    <mergeCell ref="B87:B90"/>
    <mergeCell ref="B91:B92"/>
    <mergeCell ref="B93:B95"/>
    <mergeCell ref="B71:B74"/>
    <mergeCell ref="B54:C54"/>
    <mergeCell ref="B55:B57"/>
    <mergeCell ref="B58:B61"/>
    <mergeCell ref="B62:B64"/>
    <mergeCell ref="B66:B67"/>
    <mergeCell ref="B68:B70"/>
    <mergeCell ref="B52:C53"/>
    <mergeCell ref="D5:J5"/>
    <mergeCell ref="D28:J29"/>
    <mergeCell ref="S28:X29"/>
    <mergeCell ref="L28:Q29"/>
    <mergeCell ref="D52:J53"/>
    <mergeCell ref="S52:X53"/>
    <mergeCell ref="L5:Q5"/>
    <mergeCell ref="S5:X5"/>
    <mergeCell ref="AN52:AS53"/>
    <mergeCell ref="AN77:AS78"/>
    <mergeCell ref="AN28:AS29"/>
    <mergeCell ref="L52:Q53"/>
    <mergeCell ref="L77:Q78"/>
    <mergeCell ref="AG28:AL29"/>
    <mergeCell ref="S77:X78"/>
    <mergeCell ref="Z28:AE29"/>
    <mergeCell ref="Z52:AE53"/>
    <mergeCell ref="Z77:AE78"/>
    <mergeCell ref="AG52:AL53"/>
    <mergeCell ref="AG77:AL78"/>
    <mergeCell ref="AN5:AS5"/>
    <mergeCell ref="AU5:AZ5"/>
    <mergeCell ref="BB5:BG5"/>
    <mergeCell ref="AG5:AL5"/>
    <mergeCell ref="Z5:AE5"/>
    <mergeCell ref="AU28:AZ29"/>
    <mergeCell ref="AU52:AZ53"/>
    <mergeCell ref="AU77:AZ78"/>
    <mergeCell ref="BB28:BG29"/>
    <mergeCell ref="BB52:BG53"/>
    <mergeCell ref="BB77:BG78"/>
  </mergeCells>
  <conditionalFormatting sqref="H6">
    <cfRule type="cellIs" dxfId="108" priority="56" operator="lessThan">
      <formula>10</formula>
    </cfRule>
  </conditionalFormatting>
  <conditionalFormatting sqref="E80:J99">
    <cfRule type="cellIs" dxfId="107" priority="55" operator="lessThan">
      <formula>10</formula>
    </cfRule>
  </conditionalFormatting>
  <conditionalFormatting sqref="H30">
    <cfRule type="cellIs" dxfId="106" priority="49" operator="lessThan">
      <formula>10</formula>
    </cfRule>
  </conditionalFormatting>
  <conditionalFormatting sqref="H54">
    <cfRule type="cellIs" dxfId="105" priority="48" operator="lessThan">
      <formula>10</formula>
    </cfRule>
  </conditionalFormatting>
  <conditionalFormatting sqref="H79">
    <cfRule type="cellIs" dxfId="104" priority="47" operator="lessThan">
      <formula>10</formula>
    </cfRule>
  </conditionalFormatting>
  <conditionalFormatting sqref="D80:D99">
    <cfRule type="cellIs" dxfId="103" priority="43" operator="lessThan">
      <formula>10</formula>
    </cfRule>
  </conditionalFormatting>
  <conditionalFormatting sqref="V6">
    <cfRule type="cellIs" dxfId="102" priority="42" operator="lessThan">
      <formula>10</formula>
    </cfRule>
  </conditionalFormatting>
  <conditionalFormatting sqref="S80:X99">
    <cfRule type="cellIs" dxfId="101" priority="41" operator="lessThan">
      <formula>10</formula>
    </cfRule>
  </conditionalFormatting>
  <conditionalFormatting sqref="V30">
    <cfRule type="cellIs" dxfId="100" priority="40" operator="lessThan">
      <formula>10</formula>
    </cfRule>
  </conditionalFormatting>
  <conditionalFormatting sqref="V54">
    <cfRule type="cellIs" dxfId="99" priority="39" operator="lessThan">
      <formula>10</formula>
    </cfRule>
  </conditionalFormatting>
  <conditionalFormatting sqref="V79">
    <cfRule type="cellIs" dxfId="98" priority="38" operator="lessThan">
      <formula>10</formula>
    </cfRule>
  </conditionalFormatting>
  <conditionalFormatting sqref="AC6">
    <cfRule type="cellIs" dxfId="97" priority="36" operator="lessThan">
      <formula>10</formula>
    </cfRule>
  </conditionalFormatting>
  <conditionalFormatting sqref="Z80:AE99">
    <cfRule type="cellIs" dxfId="96" priority="35" operator="lessThan">
      <formula>10</formula>
    </cfRule>
  </conditionalFormatting>
  <conditionalFormatting sqref="AC30">
    <cfRule type="cellIs" dxfId="95" priority="34" operator="lessThan">
      <formula>10</formula>
    </cfRule>
  </conditionalFormatting>
  <conditionalFormatting sqref="AC54">
    <cfRule type="cellIs" dxfId="94" priority="33" operator="lessThan">
      <formula>10</formula>
    </cfRule>
  </conditionalFormatting>
  <conditionalFormatting sqref="AC79">
    <cfRule type="cellIs" dxfId="93" priority="32" operator="lessThan">
      <formula>10</formula>
    </cfRule>
  </conditionalFormatting>
  <conditionalFormatting sqref="AJ6">
    <cfRule type="cellIs" dxfId="92" priority="30" operator="lessThan">
      <formula>10</formula>
    </cfRule>
  </conditionalFormatting>
  <conditionalFormatting sqref="AG80:AL99">
    <cfRule type="cellIs" dxfId="91" priority="29" operator="lessThan">
      <formula>10</formula>
    </cfRule>
  </conditionalFormatting>
  <conditionalFormatting sqref="AJ30">
    <cfRule type="cellIs" dxfId="90" priority="28" operator="lessThan">
      <formula>10</formula>
    </cfRule>
  </conditionalFormatting>
  <conditionalFormatting sqref="AJ54">
    <cfRule type="cellIs" dxfId="89" priority="27" operator="lessThan">
      <formula>10</formula>
    </cfRule>
  </conditionalFormatting>
  <conditionalFormatting sqref="AJ79">
    <cfRule type="cellIs" dxfId="88" priority="26" operator="lessThan">
      <formula>10</formula>
    </cfRule>
  </conditionalFormatting>
  <conditionalFormatting sqref="AQ6">
    <cfRule type="cellIs" dxfId="87" priority="24" operator="lessThan">
      <formula>10</formula>
    </cfRule>
  </conditionalFormatting>
  <conditionalFormatting sqref="AN80:AS99">
    <cfRule type="cellIs" dxfId="86" priority="23" operator="lessThan">
      <formula>10</formula>
    </cfRule>
  </conditionalFormatting>
  <conditionalFormatting sqref="AQ30">
    <cfRule type="cellIs" dxfId="85" priority="22" operator="lessThan">
      <formula>10</formula>
    </cfRule>
  </conditionalFormatting>
  <conditionalFormatting sqref="AQ54">
    <cfRule type="cellIs" dxfId="84" priority="21" operator="lessThan">
      <formula>10</formula>
    </cfRule>
  </conditionalFormatting>
  <conditionalFormatting sqref="AQ79">
    <cfRule type="cellIs" dxfId="83" priority="20" operator="lessThan">
      <formula>10</formula>
    </cfRule>
  </conditionalFormatting>
  <conditionalFormatting sqref="AX6">
    <cfRule type="cellIs" dxfId="82" priority="18" operator="lessThan">
      <formula>10</formula>
    </cfRule>
  </conditionalFormatting>
  <conditionalFormatting sqref="AU80:AZ99">
    <cfRule type="cellIs" dxfId="81" priority="17" operator="lessThan">
      <formula>10</formula>
    </cfRule>
  </conditionalFormatting>
  <conditionalFormatting sqref="AX30">
    <cfRule type="cellIs" dxfId="80" priority="16" operator="lessThan">
      <formula>10</formula>
    </cfRule>
  </conditionalFormatting>
  <conditionalFormatting sqref="AX54">
    <cfRule type="cellIs" dxfId="79" priority="15" operator="lessThan">
      <formula>10</formula>
    </cfRule>
  </conditionalFormatting>
  <conditionalFormatting sqref="AX79">
    <cfRule type="cellIs" dxfId="78" priority="14" operator="lessThan">
      <formula>10</formula>
    </cfRule>
  </conditionalFormatting>
  <conditionalFormatting sqref="BE6">
    <cfRule type="cellIs" dxfId="77" priority="12" operator="lessThan">
      <formula>10</formula>
    </cfRule>
  </conditionalFormatting>
  <conditionalFormatting sqref="BB80:BG99">
    <cfRule type="cellIs" dxfId="76" priority="11" operator="lessThan">
      <formula>10</formula>
    </cfRule>
  </conditionalFormatting>
  <conditionalFormatting sqref="BE30">
    <cfRule type="cellIs" dxfId="75" priority="10" operator="lessThan">
      <formula>10</formula>
    </cfRule>
  </conditionalFormatting>
  <conditionalFormatting sqref="BE54">
    <cfRule type="cellIs" dxfId="74" priority="9" operator="lessThan">
      <formula>10</formula>
    </cfRule>
  </conditionalFormatting>
  <conditionalFormatting sqref="BE79">
    <cfRule type="cellIs" dxfId="73" priority="8" operator="lessThan">
      <formula>10</formula>
    </cfRule>
  </conditionalFormatting>
  <conditionalFormatting sqref="O6">
    <cfRule type="cellIs" dxfId="72" priority="6" operator="lessThan">
      <formula>10</formula>
    </cfRule>
  </conditionalFormatting>
  <conditionalFormatting sqref="L80:Q99">
    <cfRule type="cellIs" dxfId="71" priority="5" operator="lessThan">
      <formula>10</formula>
    </cfRule>
  </conditionalFormatting>
  <conditionalFormatting sqref="O30">
    <cfRule type="cellIs" dxfId="70" priority="4" operator="lessThan">
      <formula>10</formula>
    </cfRule>
  </conditionalFormatting>
  <conditionalFormatting sqref="O54">
    <cfRule type="cellIs" dxfId="69" priority="3" operator="lessThan">
      <formula>10</formula>
    </cfRule>
  </conditionalFormatting>
  <conditionalFormatting sqref="O79">
    <cfRule type="cellIs" dxfId="68" priority="2" operator="lessThan">
      <formula>10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1"/>
  <sheetViews>
    <sheetView showGridLines="0" workbookViewId="0">
      <pane ySplit="5" topLeftCell="A6" activePane="bottomLeft" state="frozen"/>
      <selection pane="bottomLeft" activeCell="O78" sqref="O78"/>
    </sheetView>
  </sheetViews>
  <sheetFormatPr baseColWidth="10" defaultRowHeight="15" x14ac:dyDescent="0.25"/>
  <cols>
    <col min="1" max="1" width="2" style="8" customWidth="1"/>
    <col min="2" max="2" width="14.140625" style="8" customWidth="1"/>
    <col min="3" max="3" width="11.42578125" style="8"/>
    <col min="4" max="6" width="12.42578125" style="8" bestFit="1" customWidth="1"/>
    <col min="7" max="7" width="2" style="8" customWidth="1"/>
    <col min="8" max="12" width="12.42578125" style="8" bestFit="1" customWidth="1"/>
    <col min="13" max="14" width="11.5703125" style="8" bestFit="1" customWidth="1"/>
    <col min="15" max="16" width="11.42578125" style="8"/>
  </cols>
  <sheetData>
    <row r="2" spans="2:16" ht="15.75" x14ac:dyDescent="0.25">
      <c r="B2" s="102" t="s">
        <v>150</v>
      </c>
    </row>
    <row r="4" spans="2:16" ht="15" customHeight="1" x14ac:dyDescent="0.25">
      <c r="B4" s="191" t="s">
        <v>26</v>
      </c>
      <c r="C4" s="191"/>
      <c r="D4" s="193" t="s">
        <v>151</v>
      </c>
      <c r="E4" s="193"/>
      <c r="F4" s="193"/>
      <c r="H4" s="193" t="s">
        <v>152</v>
      </c>
      <c r="I4" s="193"/>
      <c r="J4" s="193"/>
      <c r="K4" s="193"/>
      <c r="L4" s="193"/>
      <c r="M4" s="193"/>
      <c r="N4" s="193"/>
      <c r="P4"/>
    </row>
    <row r="5" spans="2:16" ht="44.1" customHeight="1" x14ac:dyDescent="0.25">
      <c r="B5" s="191"/>
      <c r="C5" s="191"/>
      <c r="D5" s="103" t="s">
        <v>19</v>
      </c>
      <c r="E5" s="104" t="s">
        <v>153</v>
      </c>
      <c r="F5" s="104" t="s">
        <v>154</v>
      </c>
      <c r="H5" s="103" t="s">
        <v>19</v>
      </c>
      <c r="I5" s="104" t="s">
        <v>155</v>
      </c>
      <c r="J5" s="104" t="s">
        <v>156</v>
      </c>
      <c r="K5" s="104" t="s">
        <v>157</v>
      </c>
      <c r="L5" s="104" t="s">
        <v>158</v>
      </c>
      <c r="M5" s="104" t="s">
        <v>159</v>
      </c>
      <c r="N5" s="104" t="s">
        <v>160</v>
      </c>
      <c r="P5"/>
    </row>
    <row r="6" spans="2:16" ht="12.75" customHeight="1" x14ac:dyDescent="0.25">
      <c r="B6" s="160" t="s">
        <v>21</v>
      </c>
      <c r="C6" s="105" t="s">
        <v>19</v>
      </c>
      <c r="D6" s="106">
        <v>560002.99999999988</v>
      </c>
      <c r="E6" s="106">
        <v>430183.07207559753</v>
      </c>
      <c r="F6" s="106">
        <v>129819.92792440233</v>
      </c>
      <c r="H6" s="106">
        <v>430183.07207559753</v>
      </c>
      <c r="I6" s="106">
        <v>116391.19808074855</v>
      </c>
      <c r="J6" s="106">
        <v>256352.44086070656</v>
      </c>
      <c r="K6" s="106">
        <v>172231.00997441343</v>
      </c>
      <c r="L6" s="106">
        <v>181062.66252813613</v>
      </c>
      <c r="M6" s="106">
        <v>92862.702345055237</v>
      </c>
      <c r="N6" s="106">
        <v>88295.603636351079</v>
      </c>
      <c r="P6"/>
    </row>
    <row r="7" spans="2:16" ht="12.75" customHeight="1" x14ac:dyDescent="0.25">
      <c r="B7" s="161"/>
      <c r="C7" s="5" t="s">
        <v>2</v>
      </c>
      <c r="D7" s="106">
        <v>275414</v>
      </c>
      <c r="E7" s="107">
        <v>213276.36219063035</v>
      </c>
      <c r="F7" s="107">
        <v>62137.63780936964</v>
      </c>
      <c r="H7" s="106">
        <v>213276.36219063035</v>
      </c>
      <c r="I7" s="107">
        <v>52761.129075357559</v>
      </c>
      <c r="J7" s="107">
        <v>121895.40667535762</v>
      </c>
      <c r="K7" s="107">
        <v>84899.995774294395</v>
      </c>
      <c r="L7" s="107">
        <v>99146.585086986088</v>
      </c>
      <c r="M7" s="107">
        <v>46756.632077506736</v>
      </c>
      <c r="N7" s="107">
        <v>41286.491406433925</v>
      </c>
      <c r="P7"/>
    </row>
    <row r="8" spans="2:16" ht="12.75" customHeight="1" x14ac:dyDescent="0.25">
      <c r="B8" s="162"/>
      <c r="C8" s="5" t="s">
        <v>3</v>
      </c>
      <c r="D8" s="106">
        <v>284588.99999999988</v>
      </c>
      <c r="E8" s="107">
        <v>216906.70988496719</v>
      </c>
      <c r="F8" s="107">
        <v>67682.290115032694</v>
      </c>
      <c r="H8" s="106">
        <v>216906.70988496719</v>
      </c>
      <c r="I8" s="107">
        <v>63630.069005390993</v>
      </c>
      <c r="J8" s="107">
        <v>134457.03418534895</v>
      </c>
      <c r="K8" s="107">
        <v>87331.01420011904</v>
      </c>
      <c r="L8" s="107">
        <v>81916.077441150046</v>
      </c>
      <c r="M8" s="107">
        <v>46106.070267548494</v>
      </c>
      <c r="N8" s="107">
        <v>47009.112229917155</v>
      </c>
      <c r="P8"/>
    </row>
    <row r="9" spans="2:16" ht="12.75" customHeight="1" x14ac:dyDescent="0.25">
      <c r="B9" s="160" t="s">
        <v>22</v>
      </c>
      <c r="C9" s="5" t="s">
        <v>4</v>
      </c>
      <c r="D9" s="106">
        <v>103164</v>
      </c>
      <c r="E9" s="107">
        <v>86105.986966722936</v>
      </c>
      <c r="F9" s="107">
        <v>17058.013033277071</v>
      </c>
      <c r="H9" s="106">
        <v>86105.986966722936</v>
      </c>
      <c r="I9" s="107">
        <v>10258.474665209344</v>
      </c>
      <c r="J9" s="107">
        <v>34423.597281618866</v>
      </c>
      <c r="K9" s="107">
        <v>22550.191001361065</v>
      </c>
      <c r="L9" s="107">
        <v>55604.432919457751</v>
      </c>
      <c r="M9" s="107">
        <v>39389.098059504271</v>
      </c>
      <c r="N9" s="107">
        <v>25493.339828251021</v>
      </c>
      <c r="P9"/>
    </row>
    <row r="10" spans="2:16" ht="12.75" customHeight="1" x14ac:dyDescent="0.25">
      <c r="B10" s="161"/>
      <c r="C10" s="5" t="s">
        <v>5</v>
      </c>
      <c r="D10" s="106">
        <v>135770</v>
      </c>
      <c r="E10" s="107">
        <v>101235.16818476371</v>
      </c>
      <c r="F10" s="107">
        <v>34534.831815236292</v>
      </c>
      <c r="H10" s="106">
        <v>101235.16818476371</v>
      </c>
      <c r="I10" s="107">
        <v>16707.83567248729</v>
      </c>
      <c r="J10" s="107">
        <v>56375.712629876543</v>
      </c>
      <c r="K10" s="107">
        <v>35776.577592825728</v>
      </c>
      <c r="L10" s="107">
        <v>53838.653134196022</v>
      </c>
      <c r="M10" s="107">
        <v>32557.560460238932</v>
      </c>
      <c r="N10" s="107">
        <v>16912.846226838868</v>
      </c>
      <c r="P10"/>
    </row>
    <row r="11" spans="2:16" ht="12.75" customHeight="1" x14ac:dyDescent="0.25">
      <c r="B11" s="161"/>
      <c r="C11" s="5" t="s">
        <v>6</v>
      </c>
      <c r="D11" s="106">
        <v>150267.00000000009</v>
      </c>
      <c r="E11" s="107">
        <v>116297.60172519677</v>
      </c>
      <c r="F11" s="107">
        <v>33969.398274803316</v>
      </c>
      <c r="H11" s="106">
        <v>116297.60172519677</v>
      </c>
      <c r="I11" s="107">
        <v>39402.155364811217</v>
      </c>
      <c r="J11" s="107">
        <v>70419.807953697644</v>
      </c>
      <c r="K11" s="107">
        <v>49988.305777093105</v>
      </c>
      <c r="L11" s="107">
        <v>46623.801272151628</v>
      </c>
      <c r="M11" s="107">
        <v>12747.318142297672</v>
      </c>
      <c r="N11" s="107">
        <v>22810.217094224194</v>
      </c>
      <c r="P11"/>
    </row>
    <row r="12" spans="2:16" ht="12.75" customHeight="1" x14ac:dyDescent="0.25">
      <c r="B12" s="162"/>
      <c r="C12" s="5" t="s">
        <v>7</v>
      </c>
      <c r="D12" s="106">
        <v>170802.00000000006</v>
      </c>
      <c r="E12" s="107">
        <v>126544.3151989145</v>
      </c>
      <c r="F12" s="107">
        <v>44257.684801085561</v>
      </c>
      <c r="H12" s="106">
        <v>126544.3151989145</v>
      </c>
      <c r="I12" s="107">
        <v>50022.732378240653</v>
      </c>
      <c r="J12" s="107">
        <v>95133.32299551375</v>
      </c>
      <c r="K12" s="107">
        <v>63915.935603133679</v>
      </c>
      <c r="L12" s="107">
        <v>24995.775202330809</v>
      </c>
      <c r="M12" s="107">
        <v>8168.7256830143033</v>
      </c>
      <c r="N12" s="107">
        <v>23079.200487036971</v>
      </c>
      <c r="P12"/>
    </row>
    <row r="13" spans="2:16" ht="12.75" customHeight="1" x14ac:dyDescent="0.25">
      <c r="B13" s="187" t="s">
        <v>23</v>
      </c>
      <c r="C13" s="5" t="s">
        <v>8</v>
      </c>
      <c r="D13" s="106">
        <v>251206.56900000933</v>
      </c>
      <c r="E13" s="107">
        <v>184223.65239871957</v>
      </c>
      <c r="F13" s="107">
        <v>66982.916601289777</v>
      </c>
      <c r="H13" s="106">
        <v>184223.65239871957</v>
      </c>
      <c r="I13" s="107">
        <v>44978.106076932978</v>
      </c>
      <c r="J13" s="107">
        <v>118054.47191886962</v>
      </c>
      <c r="K13" s="107">
        <v>52852.43634410284</v>
      </c>
      <c r="L13" s="107">
        <v>54917.106528455202</v>
      </c>
      <c r="M13" s="107">
        <v>29382.754752508794</v>
      </c>
      <c r="N13" s="107">
        <v>36459.807628822709</v>
      </c>
      <c r="P13"/>
    </row>
    <row r="14" spans="2:16" ht="12.75" customHeight="1" x14ac:dyDescent="0.25">
      <c r="B14" s="188"/>
      <c r="C14" s="5" t="s">
        <v>9</v>
      </c>
      <c r="D14" s="106">
        <v>165380.00362933727</v>
      </c>
      <c r="E14" s="107">
        <v>135481.84817690882</v>
      </c>
      <c r="F14" s="107">
        <v>29898.15545242844</v>
      </c>
      <c r="H14" s="106">
        <v>135481.84817690882</v>
      </c>
      <c r="I14" s="107">
        <v>38576.888972416411</v>
      </c>
      <c r="J14" s="107">
        <v>75753.194923457253</v>
      </c>
      <c r="K14" s="107">
        <v>56566.586293359607</v>
      </c>
      <c r="L14" s="107">
        <v>66115.047731168685</v>
      </c>
      <c r="M14" s="107">
        <v>33300.003968669356</v>
      </c>
      <c r="N14" s="107">
        <v>27950.272362109063</v>
      </c>
      <c r="P14"/>
    </row>
    <row r="15" spans="2:16" ht="12.75" customHeight="1" x14ac:dyDescent="0.25">
      <c r="B15" s="188"/>
      <c r="C15" s="5" t="s">
        <v>10</v>
      </c>
      <c r="D15" s="106">
        <v>140856.64192399738</v>
      </c>
      <c r="E15" s="107">
        <v>108589.98608330279</v>
      </c>
      <c r="F15" s="107">
        <v>32266.655840694581</v>
      </c>
      <c r="H15" s="106">
        <v>108589.98608330279</v>
      </c>
      <c r="I15" s="107">
        <v>32836.203031399113</v>
      </c>
      <c r="J15" s="107">
        <v>62544.77401837986</v>
      </c>
      <c r="K15" s="107">
        <v>62811.987336951177</v>
      </c>
      <c r="L15" s="107">
        <v>59910.789518512385</v>
      </c>
      <c r="M15" s="107">
        <v>28412.076957210345</v>
      </c>
      <c r="N15" s="107">
        <v>23765.804895419293</v>
      </c>
      <c r="P15"/>
    </row>
    <row r="16" spans="2:16" ht="12.75" customHeight="1" x14ac:dyDescent="0.25">
      <c r="B16" s="188"/>
      <c r="C16" s="5" t="s">
        <v>77</v>
      </c>
      <c r="D16" s="108"/>
      <c r="E16" s="108"/>
      <c r="F16" s="108"/>
      <c r="H16" s="108"/>
      <c r="I16" s="109">
        <v>0</v>
      </c>
      <c r="J16" s="109">
        <v>0</v>
      </c>
      <c r="K16" s="109">
        <v>0</v>
      </c>
      <c r="L16" s="108"/>
      <c r="M16" s="108"/>
      <c r="N16" s="108"/>
      <c r="P16"/>
    </row>
    <row r="17" spans="2:16" ht="12.75" customHeight="1" x14ac:dyDescent="0.25">
      <c r="B17" s="188" t="s">
        <v>38</v>
      </c>
      <c r="C17" s="5" t="s">
        <v>37</v>
      </c>
      <c r="D17" s="106">
        <v>525130.94365242659</v>
      </c>
      <c r="E17" s="107">
        <v>404365.12549028511</v>
      </c>
      <c r="F17" s="107">
        <v>120765.81816214148</v>
      </c>
      <c r="H17" s="106">
        <v>404365.12549028511</v>
      </c>
      <c r="I17" s="107">
        <v>112415.87531289617</v>
      </c>
      <c r="J17" s="107">
        <v>240952.73022640363</v>
      </c>
      <c r="K17" s="107">
        <v>166963.9387407313</v>
      </c>
      <c r="L17" s="107">
        <v>169089.96552469622</v>
      </c>
      <c r="M17" s="107">
        <v>85895.919685853427</v>
      </c>
      <c r="N17" s="107">
        <v>84465.271419179131</v>
      </c>
      <c r="P17"/>
    </row>
    <row r="18" spans="2:16" ht="12.75" customHeight="1" x14ac:dyDescent="0.25">
      <c r="B18" s="189"/>
      <c r="C18" s="5" t="s">
        <v>20</v>
      </c>
      <c r="D18" s="106">
        <v>34872.056347573031</v>
      </c>
      <c r="E18" s="107">
        <v>25817.94658531234</v>
      </c>
      <c r="F18" s="107">
        <v>9054.1097622606903</v>
      </c>
      <c r="H18" s="106">
        <v>25817.94658531234</v>
      </c>
      <c r="I18" s="110"/>
      <c r="J18" s="107">
        <v>15399.710634302275</v>
      </c>
      <c r="K18" s="107">
        <v>5267.0712336819925</v>
      </c>
      <c r="L18" s="107">
        <v>11972.697003439773</v>
      </c>
      <c r="M18" s="107">
        <v>6966.7826592017764</v>
      </c>
      <c r="N18" s="110"/>
      <c r="P18"/>
    </row>
    <row r="19" spans="2:16" ht="12.75" customHeight="1" x14ac:dyDescent="0.25">
      <c r="B19" s="160" t="s">
        <v>25</v>
      </c>
      <c r="C19" s="5" t="s">
        <v>11</v>
      </c>
      <c r="D19" s="106">
        <v>74122.999999999985</v>
      </c>
      <c r="E19" s="107">
        <v>56103.145849391214</v>
      </c>
      <c r="F19" s="107">
        <v>18019.854150608771</v>
      </c>
      <c r="H19" s="106">
        <v>56103.145849391214</v>
      </c>
      <c r="I19" s="107">
        <v>15516.995024969059</v>
      </c>
      <c r="J19" s="107">
        <v>37479.206172390644</v>
      </c>
      <c r="K19" s="107">
        <v>20248.999464421031</v>
      </c>
      <c r="L19" s="107">
        <v>21255.696277922525</v>
      </c>
      <c r="M19" s="107">
        <v>10255.883432355809</v>
      </c>
      <c r="N19" s="107">
        <v>12695.193099219854</v>
      </c>
      <c r="P19"/>
    </row>
    <row r="20" spans="2:16" ht="12.75" customHeight="1" x14ac:dyDescent="0.25">
      <c r="B20" s="161"/>
      <c r="C20" s="5" t="s">
        <v>12</v>
      </c>
      <c r="D20" s="106">
        <v>158475.00000000017</v>
      </c>
      <c r="E20" s="107">
        <v>115666.13696374322</v>
      </c>
      <c r="F20" s="107">
        <v>42808.863036256953</v>
      </c>
      <c r="H20" s="106">
        <v>115666.13696374322</v>
      </c>
      <c r="I20" s="107">
        <v>27874.397698614372</v>
      </c>
      <c r="J20" s="107">
        <v>73553.292884513212</v>
      </c>
      <c r="K20" s="107">
        <v>35652.601611906175</v>
      </c>
      <c r="L20" s="107">
        <v>43515.136131669002</v>
      </c>
      <c r="M20" s="107">
        <v>22051.677531420908</v>
      </c>
      <c r="N20" s="107">
        <v>20572.199886476999</v>
      </c>
      <c r="P20"/>
    </row>
    <row r="21" spans="2:16" ht="12.75" customHeight="1" x14ac:dyDescent="0.25">
      <c r="B21" s="162"/>
      <c r="C21" s="5" t="s">
        <v>13</v>
      </c>
      <c r="D21" s="106">
        <v>327404.99999999977</v>
      </c>
      <c r="E21" s="107">
        <v>258413.78926246322</v>
      </c>
      <c r="F21" s="107">
        <v>68991.210737536559</v>
      </c>
      <c r="H21" s="106">
        <v>258413.78926246322</v>
      </c>
      <c r="I21" s="107">
        <v>72999.805357165038</v>
      </c>
      <c r="J21" s="107">
        <v>145319.94180380288</v>
      </c>
      <c r="K21" s="107">
        <v>116329.40889808616</v>
      </c>
      <c r="L21" s="107">
        <v>116291.8301185445</v>
      </c>
      <c r="M21" s="107">
        <v>60555.141381278503</v>
      </c>
      <c r="N21" s="107">
        <v>55028.210650654226</v>
      </c>
      <c r="P21"/>
    </row>
    <row r="22" spans="2:16" ht="12.75" customHeight="1" x14ac:dyDescent="0.25">
      <c r="B22" s="160" t="s">
        <v>24</v>
      </c>
      <c r="C22" s="5" t="s">
        <v>14</v>
      </c>
      <c r="D22" s="106">
        <v>60721.999999999985</v>
      </c>
      <c r="E22" s="107">
        <v>47760.131543163683</v>
      </c>
      <c r="F22" s="107">
        <v>12961.868456836304</v>
      </c>
      <c r="H22" s="106">
        <v>47760.131543163683</v>
      </c>
      <c r="I22" s="107">
        <v>12073.706624058967</v>
      </c>
      <c r="J22" s="107">
        <v>28503.097847055848</v>
      </c>
      <c r="K22" s="107">
        <v>17192.524171032503</v>
      </c>
      <c r="L22" s="107">
        <v>18055.499557322866</v>
      </c>
      <c r="M22" s="107">
        <v>8034.3666689449283</v>
      </c>
      <c r="N22" s="107">
        <v>11293.549487099406</v>
      </c>
      <c r="P22"/>
    </row>
    <row r="23" spans="2:16" ht="12.75" customHeight="1" x14ac:dyDescent="0.25">
      <c r="B23" s="161"/>
      <c r="C23" s="5" t="s">
        <v>15</v>
      </c>
      <c r="D23" s="106">
        <v>314570.99999999977</v>
      </c>
      <c r="E23" s="107">
        <v>250249.57655295049</v>
      </c>
      <c r="F23" s="107">
        <v>64321.423447049281</v>
      </c>
      <c r="H23" s="106">
        <v>250249.57655295049</v>
      </c>
      <c r="I23" s="107">
        <v>72722.789683949391</v>
      </c>
      <c r="J23" s="107">
        <v>137770.45265961366</v>
      </c>
      <c r="K23" s="107">
        <v>113077.82633620365</v>
      </c>
      <c r="L23" s="107">
        <v>112231.8009754653</v>
      </c>
      <c r="M23" s="107">
        <v>58989.453308240438</v>
      </c>
      <c r="N23" s="107">
        <v>55659.313375706959</v>
      </c>
    </row>
    <row r="24" spans="2:16" ht="12.75" customHeight="1" x14ac:dyDescent="0.25">
      <c r="B24" s="161"/>
      <c r="C24" s="5" t="s">
        <v>16</v>
      </c>
      <c r="D24" s="106">
        <v>59722.999999999993</v>
      </c>
      <c r="E24" s="107">
        <v>42642.936474473223</v>
      </c>
      <c r="F24" s="107">
        <v>17080.06352552677</v>
      </c>
      <c r="H24" s="106">
        <v>42642.936474473223</v>
      </c>
      <c r="I24" s="107">
        <v>13101.154380341883</v>
      </c>
      <c r="J24" s="107">
        <v>28509.945699643486</v>
      </c>
      <c r="K24" s="107">
        <v>16896.167299122455</v>
      </c>
      <c r="L24" s="107">
        <v>16187.419505004798</v>
      </c>
      <c r="M24" s="107">
        <v>8030.3514791580965</v>
      </c>
      <c r="N24" s="107">
        <v>8126.0368601170076</v>
      </c>
    </row>
    <row r="25" spans="2:16" x14ac:dyDescent="0.25">
      <c r="B25" s="162"/>
      <c r="C25" s="5" t="s">
        <v>17</v>
      </c>
      <c r="D25" s="106">
        <v>124987.00000000003</v>
      </c>
      <c r="E25" s="107">
        <v>89530.427505010128</v>
      </c>
      <c r="F25" s="107">
        <v>35456.572494989901</v>
      </c>
      <c r="H25" s="106">
        <v>89530.427505010128</v>
      </c>
      <c r="I25" s="107">
        <v>18493.547392398261</v>
      </c>
      <c r="J25" s="107">
        <v>61568.944654393548</v>
      </c>
      <c r="K25" s="107">
        <v>25064.4921680548</v>
      </c>
      <c r="L25" s="107">
        <v>34587.942490342961</v>
      </c>
      <c r="M25" s="107">
        <v>17808.530888711764</v>
      </c>
      <c r="N25" s="107">
        <v>13216.703913427718</v>
      </c>
    </row>
    <row r="29" spans="2:16" ht="15" customHeight="1" x14ac:dyDescent="0.25">
      <c r="B29" s="191" t="s">
        <v>26</v>
      </c>
      <c r="C29" s="191"/>
      <c r="D29" s="193" t="s">
        <v>151</v>
      </c>
      <c r="E29" s="193"/>
      <c r="F29" s="193"/>
      <c r="H29" s="193" t="s">
        <v>152</v>
      </c>
      <c r="I29" s="193"/>
      <c r="J29" s="193"/>
      <c r="K29" s="193"/>
      <c r="L29" s="193"/>
      <c r="M29" s="193"/>
      <c r="N29" s="193"/>
      <c r="P29"/>
    </row>
    <row r="30" spans="2:16" ht="44.1" customHeight="1" x14ac:dyDescent="0.25">
      <c r="B30" s="191"/>
      <c r="C30" s="191"/>
      <c r="D30" s="103" t="s">
        <v>19</v>
      </c>
      <c r="E30" s="104" t="s">
        <v>153</v>
      </c>
      <c r="F30" s="104" t="s">
        <v>154</v>
      </c>
      <c r="H30" s="103" t="s">
        <v>19</v>
      </c>
      <c r="I30" s="104" t="s">
        <v>155</v>
      </c>
      <c r="J30" s="104" t="s">
        <v>156</v>
      </c>
      <c r="K30" s="104" t="s">
        <v>157</v>
      </c>
      <c r="L30" s="104" t="s">
        <v>158</v>
      </c>
      <c r="M30" s="104" t="s">
        <v>159</v>
      </c>
      <c r="N30" s="104" t="s">
        <v>160</v>
      </c>
      <c r="P30"/>
    </row>
    <row r="31" spans="2:16" ht="12.75" customHeight="1" x14ac:dyDescent="0.25">
      <c r="B31" s="187" t="s">
        <v>161</v>
      </c>
      <c r="C31" s="105" t="s">
        <v>19</v>
      </c>
      <c r="D31" s="106">
        <v>560003</v>
      </c>
      <c r="E31" s="106">
        <v>430183.07207559771</v>
      </c>
      <c r="F31" s="106">
        <v>129819.92792440226</v>
      </c>
      <c r="H31" s="106">
        <v>249902.15946060253</v>
      </c>
      <c r="I31" s="106">
        <v>116391.19808074854</v>
      </c>
      <c r="J31" s="106">
        <v>256352.44086070673</v>
      </c>
      <c r="K31" s="106">
        <v>172231.00997441349</v>
      </c>
      <c r="L31" s="106">
        <v>181062.66252813602</v>
      </c>
      <c r="M31" s="106">
        <v>92862.702345055208</v>
      </c>
      <c r="N31" s="106">
        <v>88295.603636351079</v>
      </c>
      <c r="P31"/>
    </row>
    <row r="32" spans="2:16" ht="12.75" customHeight="1" x14ac:dyDescent="0.25">
      <c r="B32" s="188"/>
      <c r="C32" s="5" t="s">
        <v>162</v>
      </c>
      <c r="D32" s="106">
        <v>289532.14962687209</v>
      </c>
      <c r="E32" s="107">
        <v>220268.9461147915</v>
      </c>
      <c r="F32" s="107">
        <v>69263.203512080596</v>
      </c>
      <c r="H32" s="106">
        <v>220268.9461147915</v>
      </c>
      <c r="I32" s="107">
        <v>58954.875329394694</v>
      </c>
      <c r="J32" s="107">
        <v>116427.66995991966</v>
      </c>
      <c r="K32" s="107">
        <v>86903.666784905814</v>
      </c>
      <c r="L32" s="107">
        <v>110618.65859675566</v>
      </c>
      <c r="M32" s="107">
        <v>47123.282419272153</v>
      </c>
      <c r="N32" s="107">
        <v>41031.986278905351</v>
      </c>
      <c r="P32"/>
    </row>
    <row r="33" spans="2:16" ht="12.75" customHeight="1" x14ac:dyDescent="0.25">
      <c r="B33" s="188"/>
      <c r="C33" s="5" t="s">
        <v>88</v>
      </c>
      <c r="D33" s="106">
        <v>38696.275362251057</v>
      </c>
      <c r="E33" s="107">
        <v>29633.21334581104</v>
      </c>
      <c r="F33" s="107">
        <v>9063.062016440017</v>
      </c>
      <c r="H33" s="106">
        <v>29633.21334581104</v>
      </c>
      <c r="I33" s="107">
        <v>7503.280903151207</v>
      </c>
      <c r="J33" s="107">
        <v>17685.998221599297</v>
      </c>
      <c r="K33" s="107">
        <v>9498.381340273645</v>
      </c>
      <c r="L33" s="107">
        <v>13792.646308564505</v>
      </c>
      <c r="M33" s="107">
        <v>7399.3145379991211</v>
      </c>
      <c r="N33" s="107">
        <v>7058.9234882111468</v>
      </c>
      <c r="P33"/>
    </row>
    <row r="34" spans="2:16" ht="12.75" customHeight="1" x14ac:dyDescent="0.25">
      <c r="B34" s="188"/>
      <c r="C34" s="5" t="s">
        <v>89</v>
      </c>
      <c r="D34" s="106">
        <v>137781.61968602374</v>
      </c>
      <c r="E34" s="107">
        <v>100645.39999308225</v>
      </c>
      <c r="F34" s="107">
        <v>37136.219692941486</v>
      </c>
      <c r="H34" s="106">
        <v>100645.39999308225</v>
      </c>
      <c r="I34" s="107">
        <v>41152.825892403889</v>
      </c>
      <c r="J34" s="107">
        <v>80879.581631314984</v>
      </c>
      <c r="K34" s="107">
        <v>55519.845677741338</v>
      </c>
      <c r="L34" s="107">
        <v>19287.040191011016</v>
      </c>
      <c r="M34" s="107">
        <v>6413.4439159068743</v>
      </c>
      <c r="N34" s="107">
        <v>18762.48363502288</v>
      </c>
      <c r="P34"/>
    </row>
    <row r="35" spans="2:16" ht="12.75" customHeight="1" x14ac:dyDescent="0.25">
      <c r="B35" s="188"/>
      <c r="C35" s="5" t="s">
        <v>90</v>
      </c>
      <c r="D35" s="106">
        <v>55376.166336785864</v>
      </c>
      <c r="E35" s="107">
        <v>49646.102183387084</v>
      </c>
      <c r="F35" s="107">
        <v>5730.0641533987828</v>
      </c>
      <c r="H35" s="106">
        <v>49646.102183387084</v>
      </c>
      <c r="I35" s="110"/>
      <c r="J35" s="107">
        <v>17887.262474590552</v>
      </c>
      <c r="K35" s="107">
        <v>12633.464006094226</v>
      </c>
      <c r="L35" s="107">
        <v>30289.850142941588</v>
      </c>
      <c r="M35" s="107">
        <v>26608.194444810048</v>
      </c>
      <c r="N35" s="107">
        <v>16591.25931754836</v>
      </c>
      <c r="P35"/>
    </row>
    <row r="36" spans="2:16" ht="12.75" customHeight="1" x14ac:dyDescent="0.25">
      <c r="B36" s="188"/>
      <c r="C36" s="5" t="s">
        <v>91</v>
      </c>
      <c r="D36" s="106">
        <v>26747.271477486313</v>
      </c>
      <c r="E36" s="107">
        <v>19816.845012566657</v>
      </c>
      <c r="F36" s="107">
        <v>6930.4264649196539</v>
      </c>
      <c r="H36" s="106">
        <v>19816.845012566657</v>
      </c>
      <c r="I36" s="107">
        <v>3774.1322033524712</v>
      </c>
      <c r="J36" s="107">
        <v>15303.745234322021</v>
      </c>
      <c r="K36" s="107">
        <v>4020.5672972724442</v>
      </c>
      <c r="L36" s="107">
        <v>3769.6806858328914</v>
      </c>
      <c r="M36" s="110"/>
      <c r="N36" s="107">
        <v>2791.3045800250716</v>
      </c>
      <c r="P36"/>
    </row>
    <row r="37" spans="2:16" ht="12.75" customHeight="1" x14ac:dyDescent="0.25">
      <c r="B37" s="188"/>
      <c r="C37" s="5" t="s">
        <v>92</v>
      </c>
      <c r="D37" s="106">
        <v>9609.671693407905</v>
      </c>
      <c r="E37" s="107">
        <v>8322.5321087861776</v>
      </c>
      <c r="F37" s="110"/>
      <c r="H37" s="106">
        <v>8322.5321087861776</v>
      </c>
      <c r="I37" s="110"/>
      <c r="J37" s="107">
        <v>6900.5805773427091</v>
      </c>
      <c r="K37" s="107">
        <v>3468.1959792371558</v>
      </c>
      <c r="L37" s="107">
        <v>2535.4671585859323</v>
      </c>
      <c r="M37" s="110"/>
      <c r="N37" s="110"/>
      <c r="P37"/>
    </row>
    <row r="38" spans="2:16" ht="12.75" customHeight="1" x14ac:dyDescent="0.25">
      <c r="B38" s="189"/>
      <c r="C38" s="5" t="s">
        <v>93</v>
      </c>
      <c r="D38" s="106">
        <v>2259.8458171730231</v>
      </c>
      <c r="E38" s="110"/>
      <c r="F38" s="110"/>
      <c r="H38" s="106">
        <v>1850.0333171730231</v>
      </c>
      <c r="I38" s="110"/>
      <c r="J38" s="110"/>
      <c r="K38" s="110"/>
      <c r="L38" s="110"/>
      <c r="M38" s="110"/>
      <c r="N38" s="110"/>
      <c r="P38"/>
    </row>
    <row r="39" spans="2:16" ht="12.75" customHeight="1" x14ac:dyDescent="0.25">
      <c r="B39" s="187" t="s">
        <v>163</v>
      </c>
      <c r="C39" s="5" t="s">
        <v>49</v>
      </c>
      <c r="D39" s="106">
        <v>101255.33437057181</v>
      </c>
      <c r="E39" s="107">
        <v>78457.504881360102</v>
      </c>
      <c r="F39" s="107">
        <v>22797.829489211712</v>
      </c>
      <c r="H39" s="106">
        <v>78457.504881360102</v>
      </c>
      <c r="I39" s="107">
        <v>21718.199506372363</v>
      </c>
      <c r="J39" s="107">
        <v>42762.914222963504</v>
      </c>
      <c r="K39" s="107">
        <v>33034.439907914311</v>
      </c>
      <c r="L39" s="107">
        <v>41384.918584776351</v>
      </c>
      <c r="M39" s="107">
        <v>13600.207316988795</v>
      </c>
      <c r="N39" s="107">
        <v>16557.236044247231</v>
      </c>
      <c r="P39"/>
    </row>
    <row r="40" spans="2:16" ht="12.75" customHeight="1" x14ac:dyDescent="0.25">
      <c r="B40" s="188"/>
      <c r="C40" s="5" t="s">
        <v>94</v>
      </c>
      <c r="D40" s="106">
        <v>13226.644449515405</v>
      </c>
      <c r="E40" s="107">
        <v>12066.423861280111</v>
      </c>
      <c r="F40" s="110"/>
      <c r="H40" s="106">
        <v>12066.423861280111</v>
      </c>
      <c r="I40" s="110"/>
      <c r="J40" s="107">
        <v>3216.9018435830931</v>
      </c>
      <c r="K40" s="110"/>
      <c r="L40" s="107">
        <v>6794.4481125441662</v>
      </c>
      <c r="M40" s="110"/>
      <c r="N40" s="110"/>
      <c r="P40"/>
    </row>
    <row r="41" spans="2:16" ht="12.75" customHeight="1" x14ac:dyDescent="0.25">
      <c r="B41" s="188"/>
      <c r="C41" s="5" t="s">
        <v>95</v>
      </c>
      <c r="D41" s="106">
        <v>45034.842006520696</v>
      </c>
      <c r="E41" s="107">
        <v>35444.909268039599</v>
      </c>
      <c r="F41" s="107">
        <v>9589.9327384810931</v>
      </c>
      <c r="H41" s="106">
        <v>35444.909268039599</v>
      </c>
      <c r="I41" s="107">
        <v>4840.8889662272859</v>
      </c>
      <c r="J41" s="107">
        <v>16899.53628318914</v>
      </c>
      <c r="K41" s="107">
        <v>11614.096654778466</v>
      </c>
      <c r="L41" s="107">
        <v>16775.84442500598</v>
      </c>
      <c r="M41" s="107">
        <v>7912.5366826719765</v>
      </c>
      <c r="N41" s="107">
        <v>4148.8681260288849</v>
      </c>
      <c r="P41"/>
    </row>
    <row r="42" spans="2:16" ht="12.75" customHeight="1" x14ac:dyDescent="0.25">
      <c r="B42" s="188"/>
      <c r="C42" s="5" t="s">
        <v>96</v>
      </c>
      <c r="D42" s="106">
        <v>30180.492684742421</v>
      </c>
      <c r="E42" s="107">
        <v>22720.109500378356</v>
      </c>
      <c r="F42" s="107">
        <v>7460.3831843640664</v>
      </c>
      <c r="H42" s="106">
        <v>22720.109500378356</v>
      </c>
      <c r="I42" s="107">
        <v>6577.2587335503413</v>
      </c>
      <c r="J42" s="107">
        <v>15338.266424139318</v>
      </c>
      <c r="K42" s="107">
        <v>6688.5139693345236</v>
      </c>
      <c r="L42" s="107">
        <v>11977.674863658751</v>
      </c>
      <c r="M42" s="107">
        <v>5869.2296261156789</v>
      </c>
      <c r="N42" s="107">
        <v>6881.1027296259153</v>
      </c>
      <c r="P42"/>
    </row>
    <row r="43" spans="2:16" ht="12.75" customHeight="1" x14ac:dyDescent="0.25">
      <c r="B43" s="190"/>
      <c r="C43" s="5" t="s">
        <v>97</v>
      </c>
      <c r="D43" s="106">
        <v>55842.582791332854</v>
      </c>
      <c r="E43" s="107">
        <v>40061.910463911045</v>
      </c>
      <c r="F43" s="107">
        <v>15780.672327421807</v>
      </c>
      <c r="H43" s="106">
        <v>40061.910463911045</v>
      </c>
      <c r="I43" s="107">
        <v>13808.195775107908</v>
      </c>
      <c r="J43" s="107">
        <v>24406.004120210986</v>
      </c>
      <c r="K43" s="107">
        <v>19452.273378550799</v>
      </c>
      <c r="L43" s="107">
        <v>21272.85534884188</v>
      </c>
      <c r="M43" s="107">
        <v>10531.172795511153</v>
      </c>
      <c r="N43" s="107">
        <v>5941.7558059164676</v>
      </c>
      <c r="P43"/>
    </row>
    <row r="44" spans="2:16" ht="12.75" customHeight="1" x14ac:dyDescent="0.25">
      <c r="B44" s="187" t="s">
        <v>164</v>
      </c>
      <c r="C44" s="5" t="s">
        <v>112</v>
      </c>
      <c r="D44" s="106">
        <v>188245.85461081556</v>
      </c>
      <c r="E44" s="107">
        <v>141629.42313363927</v>
      </c>
      <c r="F44" s="107">
        <v>46616.431477176295</v>
      </c>
      <c r="H44" s="106">
        <v>141629.42313363927</v>
      </c>
      <c r="I44" s="107">
        <v>31672.137503321952</v>
      </c>
      <c r="J44" s="107">
        <v>90236.383472086658</v>
      </c>
      <c r="K44" s="107">
        <v>48680.521360834398</v>
      </c>
      <c r="L44" s="107">
        <v>48036.74085975167</v>
      </c>
      <c r="M44" s="107">
        <v>24421.062862282495</v>
      </c>
      <c r="N44" s="107">
        <v>24057.552436311973</v>
      </c>
      <c r="P44"/>
    </row>
    <row r="45" spans="2:16" ht="12.75" customHeight="1" x14ac:dyDescent="0.25">
      <c r="B45" s="188"/>
      <c r="C45" s="5" t="s">
        <v>98</v>
      </c>
      <c r="D45" s="106">
        <v>310006.4698951976</v>
      </c>
      <c r="E45" s="107">
        <v>239103.66574476333</v>
      </c>
      <c r="F45" s="107">
        <v>70902.804150434255</v>
      </c>
      <c r="H45" s="106">
        <v>239103.66574476333</v>
      </c>
      <c r="I45" s="107">
        <v>74708.913821414986</v>
      </c>
      <c r="J45" s="107">
        <v>139988.82604869924</v>
      </c>
      <c r="K45" s="107">
        <v>99882.294591775557</v>
      </c>
      <c r="L45" s="107">
        <v>108437.71103392875</v>
      </c>
      <c r="M45" s="107">
        <v>56141.11158027465</v>
      </c>
      <c r="N45" s="107">
        <v>50746.722360023727</v>
      </c>
      <c r="P45"/>
    </row>
    <row r="46" spans="2:16" ht="12.75" customHeight="1" x14ac:dyDescent="0.25">
      <c r="B46" s="188"/>
      <c r="C46" s="5" t="s">
        <v>113</v>
      </c>
      <c r="D46" s="106">
        <v>61750.675493986782</v>
      </c>
      <c r="E46" s="107">
        <v>49449.983197195041</v>
      </c>
      <c r="F46" s="107">
        <v>12300.69229679174</v>
      </c>
      <c r="H46" s="106">
        <v>49449.983197195041</v>
      </c>
      <c r="I46" s="107">
        <v>10010.146756011549</v>
      </c>
      <c r="J46" s="107">
        <v>26127.231339920665</v>
      </c>
      <c r="K46" s="107">
        <v>23668.194021803538</v>
      </c>
      <c r="L46" s="107">
        <v>24588.210634455703</v>
      </c>
      <c r="M46" s="107">
        <v>12300.527902498074</v>
      </c>
      <c r="N46" s="107">
        <v>13491.32884001538</v>
      </c>
      <c r="P46"/>
    </row>
    <row r="47" spans="2:16" ht="12.75" customHeight="1" x14ac:dyDescent="0.25">
      <c r="B47" s="187" t="s">
        <v>165</v>
      </c>
      <c r="C47" s="5" t="s">
        <v>99</v>
      </c>
      <c r="D47" s="106">
        <v>210073.37225797426</v>
      </c>
      <c r="E47" s="107">
        <v>164609.76190786125</v>
      </c>
      <c r="F47" s="107">
        <v>45463.610350113006</v>
      </c>
      <c r="H47" s="106">
        <v>164609.76190786125</v>
      </c>
      <c r="I47" s="107">
        <v>34348.317389382923</v>
      </c>
      <c r="J47" s="107">
        <v>76447.183944049088</v>
      </c>
      <c r="K47" s="107">
        <v>60582.810029888118</v>
      </c>
      <c r="L47" s="107">
        <v>91909.607409133154</v>
      </c>
      <c r="M47" s="107">
        <v>60075.71489451018</v>
      </c>
      <c r="N47" s="107">
        <v>37724.981888172246</v>
      </c>
      <c r="P47"/>
    </row>
    <row r="48" spans="2:16" x14ac:dyDescent="0.25">
      <c r="B48" s="188"/>
      <c r="C48" s="5" t="s">
        <v>100</v>
      </c>
      <c r="D48" s="106">
        <v>283961.66332473798</v>
      </c>
      <c r="E48" s="107">
        <v>222494.97479051811</v>
      </c>
      <c r="F48" s="107">
        <v>61466.688534219866</v>
      </c>
      <c r="H48" s="106">
        <v>222494.97479051811</v>
      </c>
      <c r="I48" s="107">
        <v>66740.07526667403</v>
      </c>
      <c r="J48" s="107">
        <v>147058.40275341051</v>
      </c>
      <c r="K48" s="107">
        <v>100319.11315958561</v>
      </c>
      <c r="L48" s="107">
        <v>75231.146600668319</v>
      </c>
      <c r="M48" s="107">
        <v>26879.458212483805</v>
      </c>
      <c r="N48" s="107">
        <v>40638.697064128704</v>
      </c>
    </row>
    <row r="49" spans="2:14" x14ac:dyDescent="0.25">
      <c r="B49" s="188"/>
      <c r="C49" s="5" t="s">
        <v>101</v>
      </c>
      <c r="D49" s="106">
        <v>31129.401893233535</v>
      </c>
      <c r="E49" s="107">
        <v>16475.816199384295</v>
      </c>
      <c r="F49" s="107">
        <v>14653.585693849242</v>
      </c>
      <c r="H49" s="106">
        <v>16475.816199384295</v>
      </c>
      <c r="I49" s="107">
        <v>5696.6407073647606</v>
      </c>
      <c r="J49" s="107">
        <v>14043.836534565839</v>
      </c>
      <c r="K49" s="107">
        <v>2749.3202908182675</v>
      </c>
      <c r="L49" s="110"/>
      <c r="M49" s="110"/>
      <c r="N49" s="110"/>
    </row>
    <row r="50" spans="2:14" x14ac:dyDescent="0.25">
      <c r="B50" s="188"/>
      <c r="C50" s="5" t="s">
        <v>102</v>
      </c>
      <c r="D50" s="106">
        <v>7849.454294928446</v>
      </c>
      <c r="E50" s="107">
        <v>6078.3677888419397</v>
      </c>
      <c r="F50" s="110"/>
      <c r="H50" s="106">
        <v>6078.3677888419397</v>
      </c>
      <c r="I50" s="110"/>
      <c r="J50" s="107">
        <v>5061.1768166197171</v>
      </c>
      <c r="K50" s="110"/>
      <c r="L50" s="110"/>
      <c r="M50" s="110"/>
      <c r="N50" s="110"/>
    </row>
    <row r="51" spans="2:14" x14ac:dyDescent="0.25">
      <c r="B51" s="190"/>
      <c r="C51" s="5" t="s">
        <v>103</v>
      </c>
      <c r="D51" s="106">
        <v>26989.108229125792</v>
      </c>
      <c r="E51" s="107">
        <v>20524.151388992112</v>
      </c>
      <c r="F51" s="107">
        <v>6464.9568401336783</v>
      </c>
      <c r="H51" s="106">
        <v>20524.151388992112</v>
      </c>
      <c r="I51" s="107">
        <v>6339.1196501598679</v>
      </c>
      <c r="J51" s="107">
        <v>13741.840812061399</v>
      </c>
      <c r="K51" s="107">
        <v>6674.8586764488937</v>
      </c>
      <c r="L51" s="107">
        <v>11708.82565889111</v>
      </c>
      <c r="M51" s="107">
        <v>5044.1461605758523</v>
      </c>
      <c r="N51" s="107">
        <v>5925.3198757093505</v>
      </c>
    </row>
    <row r="55" spans="2:14" ht="15" customHeight="1" x14ac:dyDescent="0.25">
      <c r="B55" s="191" t="s">
        <v>28</v>
      </c>
      <c r="C55" s="191"/>
      <c r="D55" s="193" t="s">
        <v>151</v>
      </c>
      <c r="E55" s="193"/>
      <c r="F55" s="193"/>
      <c r="H55" s="193" t="s">
        <v>152</v>
      </c>
      <c r="I55" s="193"/>
      <c r="J55" s="193"/>
      <c r="K55" s="193"/>
      <c r="L55" s="193"/>
      <c r="M55" s="193"/>
      <c r="N55" s="193"/>
    </row>
    <row r="56" spans="2:14" ht="44.1" customHeight="1" x14ac:dyDescent="0.25">
      <c r="B56" s="191"/>
      <c r="C56" s="191"/>
      <c r="D56" s="103" t="s">
        <v>19</v>
      </c>
      <c r="E56" s="104" t="s">
        <v>153</v>
      </c>
      <c r="F56" s="104" t="s">
        <v>154</v>
      </c>
      <c r="H56" s="103" t="s">
        <v>19</v>
      </c>
      <c r="I56" s="104" t="s">
        <v>155</v>
      </c>
      <c r="J56" s="104" t="s">
        <v>156</v>
      </c>
      <c r="K56" s="104" t="s">
        <v>157</v>
      </c>
      <c r="L56" s="104" t="s">
        <v>158</v>
      </c>
      <c r="M56" s="104" t="s">
        <v>159</v>
      </c>
      <c r="N56" s="104" t="s">
        <v>160</v>
      </c>
    </row>
    <row r="57" spans="2:14" ht="12.75" customHeight="1" x14ac:dyDescent="0.25">
      <c r="B57" s="160" t="s">
        <v>21</v>
      </c>
      <c r="C57" s="105" t="s">
        <v>19</v>
      </c>
      <c r="D57" s="91">
        <f>SUM(D58:D59)</f>
        <v>100</v>
      </c>
      <c r="E57" s="91">
        <f>SUM(E58:E59)</f>
        <v>100</v>
      </c>
      <c r="F57" s="91">
        <f>SUM(F58:F59)</f>
        <v>100</v>
      </c>
      <c r="H57" s="91">
        <f t="shared" ref="H57:N57" si="0">SUM(H58:H59)</f>
        <v>100</v>
      </c>
      <c r="I57" s="91">
        <f t="shared" si="0"/>
        <v>100</v>
      </c>
      <c r="J57" s="91">
        <f t="shared" si="0"/>
        <v>100</v>
      </c>
      <c r="K57" s="91">
        <f t="shared" si="0"/>
        <v>100</v>
      </c>
      <c r="L57" s="91">
        <f t="shared" si="0"/>
        <v>100</v>
      </c>
      <c r="M57" s="91">
        <f t="shared" si="0"/>
        <v>100</v>
      </c>
      <c r="N57" s="91">
        <f t="shared" si="0"/>
        <v>100</v>
      </c>
    </row>
    <row r="58" spans="2:14" ht="12.75" customHeight="1" x14ac:dyDescent="0.25">
      <c r="B58" s="161"/>
      <c r="C58" s="5" t="s">
        <v>2</v>
      </c>
      <c r="D58" s="91">
        <f t="shared" ref="D58:F66" si="1">D7/D$6*100</f>
        <v>49.18080795995737</v>
      </c>
      <c r="E58" s="92">
        <f t="shared" si="1"/>
        <v>49.578046193586758</v>
      </c>
      <c r="F58" s="92">
        <f t="shared" si="1"/>
        <v>47.864483367726159</v>
      </c>
      <c r="H58" s="91">
        <f t="shared" ref="H58:H66" si="2">H7/$H$6*100</f>
        <v>49.578046193586758</v>
      </c>
      <c r="I58" s="92">
        <f t="shared" ref="I58:N66" si="3">I7/I$6*100</f>
        <v>45.330858299743205</v>
      </c>
      <c r="J58" s="92">
        <f t="shared" si="3"/>
        <v>47.549930192235443</v>
      </c>
      <c r="K58" s="92">
        <f t="shared" si="3"/>
        <v>49.294256468046669</v>
      </c>
      <c r="L58" s="92">
        <f t="shared" si="3"/>
        <v>54.758161457820854</v>
      </c>
      <c r="M58" s="92">
        <f t="shared" si="3"/>
        <v>50.350281541205263</v>
      </c>
      <c r="N58" s="92">
        <f t="shared" si="3"/>
        <v>46.759396511375542</v>
      </c>
    </row>
    <row r="59" spans="2:14" ht="12.75" customHeight="1" x14ac:dyDescent="0.25">
      <c r="B59" s="162"/>
      <c r="C59" s="5" t="s">
        <v>3</v>
      </c>
      <c r="D59" s="91">
        <f t="shared" si="1"/>
        <v>50.819192040042637</v>
      </c>
      <c r="E59" s="92">
        <f t="shared" si="1"/>
        <v>50.421953806413242</v>
      </c>
      <c r="F59" s="92">
        <f t="shared" si="1"/>
        <v>52.135516632273848</v>
      </c>
      <c r="H59" s="91">
        <f t="shared" si="2"/>
        <v>50.421953806413242</v>
      </c>
      <c r="I59" s="92">
        <f t="shared" si="3"/>
        <v>54.669141700256795</v>
      </c>
      <c r="J59" s="92">
        <f t="shared" si="3"/>
        <v>52.450069807764564</v>
      </c>
      <c r="K59" s="92">
        <f t="shared" si="3"/>
        <v>50.705743531953331</v>
      </c>
      <c r="L59" s="92">
        <f t="shared" si="3"/>
        <v>45.241838542179138</v>
      </c>
      <c r="M59" s="92">
        <f t="shared" si="3"/>
        <v>49.64971845879473</v>
      </c>
      <c r="N59" s="92">
        <f t="shared" si="3"/>
        <v>53.240603488624458</v>
      </c>
    </row>
    <row r="60" spans="2:14" ht="12.75" customHeight="1" x14ac:dyDescent="0.25">
      <c r="B60" s="160" t="s">
        <v>22</v>
      </c>
      <c r="C60" s="5" t="s">
        <v>4</v>
      </c>
      <c r="D60" s="91">
        <f t="shared" si="1"/>
        <v>18.422044167620534</v>
      </c>
      <c r="E60" s="92">
        <f t="shared" si="1"/>
        <v>20.016126285785425</v>
      </c>
      <c r="F60" s="92">
        <f t="shared" si="1"/>
        <v>13.139749271167686</v>
      </c>
      <c r="H60" s="91">
        <f t="shared" si="2"/>
        <v>20.016126285785425</v>
      </c>
      <c r="I60" s="92">
        <f t="shared" si="3"/>
        <v>8.8137890445051834</v>
      </c>
      <c r="J60" s="92">
        <f t="shared" si="3"/>
        <v>13.428230745937586</v>
      </c>
      <c r="K60" s="92">
        <f t="shared" si="3"/>
        <v>13.092991212622577</v>
      </c>
      <c r="L60" s="92">
        <f t="shared" si="3"/>
        <v>30.71004929623032</v>
      </c>
      <c r="M60" s="92">
        <f t="shared" si="3"/>
        <v>42.416489144526459</v>
      </c>
      <c r="N60" s="92">
        <f t="shared" si="3"/>
        <v>28.872717075751975</v>
      </c>
    </row>
    <row r="61" spans="2:14" ht="12.75" customHeight="1" x14ac:dyDescent="0.25">
      <c r="B61" s="161"/>
      <c r="C61" s="5" t="s">
        <v>5</v>
      </c>
      <c r="D61" s="91">
        <f t="shared" si="1"/>
        <v>24.244512975823348</v>
      </c>
      <c r="E61" s="92">
        <f t="shared" si="1"/>
        <v>23.53304319863458</v>
      </c>
      <c r="F61" s="92">
        <f t="shared" si="1"/>
        <v>26.602103673441306</v>
      </c>
      <c r="H61" s="91">
        <f t="shared" si="2"/>
        <v>23.53304319863458</v>
      </c>
      <c r="I61" s="92">
        <f t="shared" si="3"/>
        <v>14.354896201769415</v>
      </c>
      <c r="J61" s="92">
        <f t="shared" si="3"/>
        <v>21.991486580191854</v>
      </c>
      <c r="K61" s="92">
        <f t="shared" si="3"/>
        <v>20.772436739551537</v>
      </c>
      <c r="L61" s="92">
        <f t="shared" si="3"/>
        <v>29.734817980946122</v>
      </c>
      <c r="M61" s="92">
        <f t="shared" si="3"/>
        <v>35.059889103014626</v>
      </c>
      <c r="N61" s="92">
        <f t="shared" si="3"/>
        <v>19.154799933748787</v>
      </c>
    </row>
    <row r="62" spans="2:14" ht="12.75" customHeight="1" x14ac:dyDescent="0.25">
      <c r="B62" s="161"/>
      <c r="C62" s="5" t="s">
        <v>6</v>
      </c>
      <c r="D62" s="91">
        <f t="shared" si="1"/>
        <v>26.833249107594089</v>
      </c>
      <c r="E62" s="92">
        <f t="shared" si="1"/>
        <v>27.03444400172943</v>
      </c>
      <c r="F62" s="92">
        <f t="shared" si="1"/>
        <v>26.166551482438521</v>
      </c>
      <c r="H62" s="91">
        <f t="shared" si="2"/>
        <v>27.03444400172943</v>
      </c>
      <c r="I62" s="92">
        <f t="shared" si="3"/>
        <v>33.853208846149379</v>
      </c>
      <c r="J62" s="92">
        <f t="shared" si="3"/>
        <v>27.469919036956409</v>
      </c>
      <c r="K62" s="92">
        <f t="shared" si="3"/>
        <v>29.023986902544056</v>
      </c>
      <c r="L62" s="92">
        <f t="shared" si="3"/>
        <v>25.750091499348493</v>
      </c>
      <c r="M62" s="92">
        <f t="shared" si="3"/>
        <v>13.727059217953549</v>
      </c>
      <c r="N62" s="92">
        <f t="shared" si="3"/>
        <v>25.833921684446455</v>
      </c>
    </row>
    <row r="63" spans="2:14" ht="12.75" customHeight="1" x14ac:dyDescent="0.25">
      <c r="B63" s="162"/>
      <c r="C63" s="5" t="s">
        <v>7</v>
      </c>
      <c r="D63" s="91">
        <f t="shared" si="1"/>
        <v>30.500193748962072</v>
      </c>
      <c r="E63" s="92">
        <f t="shared" si="1"/>
        <v>29.41638651385065</v>
      </c>
      <c r="F63" s="92">
        <f t="shared" si="1"/>
        <v>34.091595572952414</v>
      </c>
      <c r="H63" s="91">
        <f t="shared" si="2"/>
        <v>29.41638651385065</v>
      </c>
      <c r="I63" s="92">
        <f t="shared" si="3"/>
        <v>42.97810590757598</v>
      </c>
      <c r="J63" s="92">
        <f t="shared" si="3"/>
        <v>37.110363636914251</v>
      </c>
      <c r="K63" s="92">
        <f t="shared" si="3"/>
        <v>37.11058514528191</v>
      </c>
      <c r="L63" s="92">
        <f t="shared" si="3"/>
        <v>13.805041223475106</v>
      </c>
      <c r="M63" s="92">
        <f t="shared" si="3"/>
        <v>8.7965625345052985</v>
      </c>
      <c r="N63" s="92">
        <f t="shared" si="3"/>
        <v>26.138561306052754</v>
      </c>
    </row>
    <row r="64" spans="2:14" ht="12.75" customHeight="1" x14ac:dyDescent="0.25">
      <c r="B64" s="187" t="s">
        <v>23</v>
      </c>
      <c r="C64" s="5" t="s">
        <v>8</v>
      </c>
      <c r="D64" s="91">
        <f t="shared" si="1"/>
        <v>44.858075581739634</v>
      </c>
      <c r="E64" s="92">
        <f t="shared" si="1"/>
        <v>42.824477381189311</v>
      </c>
      <c r="F64" s="92">
        <f t="shared" si="1"/>
        <v>51.596790779529435</v>
      </c>
      <c r="H64" s="91">
        <f t="shared" si="2"/>
        <v>42.824477381189311</v>
      </c>
      <c r="I64" s="92">
        <f t="shared" si="3"/>
        <v>38.643906771823573</v>
      </c>
      <c r="J64" s="92">
        <f t="shared" si="3"/>
        <v>46.051627799017723</v>
      </c>
      <c r="K64" s="92">
        <f t="shared" si="3"/>
        <v>30.686945604020188</v>
      </c>
      <c r="L64" s="92">
        <f t="shared" si="3"/>
        <v>30.330442379262696</v>
      </c>
      <c r="M64" s="92">
        <f t="shared" si="3"/>
        <v>31.641072260991947</v>
      </c>
      <c r="N64" s="92">
        <f t="shared" si="3"/>
        <v>41.29289129613278</v>
      </c>
    </row>
    <row r="65" spans="2:14" ht="12.75" customHeight="1" x14ac:dyDescent="0.25">
      <c r="B65" s="188"/>
      <c r="C65" s="5" t="s">
        <v>9</v>
      </c>
      <c r="D65" s="91">
        <f t="shared" si="1"/>
        <v>29.531985298174707</v>
      </c>
      <c r="E65" s="92">
        <f t="shared" si="1"/>
        <v>31.493998014198972</v>
      </c>
      <c r="F65" s="92">
        <f t="shared" si="1"/>
        <v>23.030482246022309</v>
      </c>
      <c r="H65" s="91">
        <f t="shared" si="2"/>
        <v>31.493998014198972</v>
      </c>
      <c r="I65" s="92">
        <f t="shared" si="3"/>
        <v>33.144163483610654</v>
      </c>
      <c r="J65" s="92">
        <f t="shared" si="3"/>
        <v>29.550409065392529</v>
      </c>
      <c r="K65" s="92">
        <f t="shared" si="3"/>
        <v>32.84343876388062</v>
      </c>
      <c r="L65" s="92">
        <f t="shared" si="3"/>
        <v>36.515009117848784</v>
      </c>
      <c r="M65" s="92">
        <f t="shared" si="3"/>
        <v>35.859395782964221</v>
      </c>
      <c r="N65" s="92">
        <f t="shared" si="3"/>
        <v>31.655338670341234</v>
      </c>
    </row>
    <row r="66" spans="2:14" ht="12.75" customHeight="1" x14ac:dyDescent="0.25">
      <c r="B66" s="188"/>
      <c r="C66" s="5" t="s">
        <v>10</v>
      </c>
      <c r="D66" s="91">
        <f t="shared" si="1"/>
        <v>25.15283702480119</v>
      </c>
      <c r="E66" s="92">
        <f t="shared" si="1"/>
        <v>25.242738064834846</v>
      </c>
      <c r="F66" s="92">
        <f t="shared" si="1"/>
        <v>24.854932795436714</v>
      </c>
      <c r="H66" s="91">
        <f t="shared" si="2"/>
        <v>25.242738064834846</v>
      </c>
      <c r="I66" s="92">
        <f t="shared" si="3"/>
        <v>28.21192974456573</v>
      </c>
      <c r="J66" s="92">
        <f t="shared" si="3"/>
        <v>24.397963135589812</v>
      </c>
      <c r="K66" s="92">
        <f t="shared" si="3"/>
        <v>36.469615632099291</v>
      </c>
      <c r="L66" s="92">
        <f t="shared" si="3"/>
        <v>33.088428437973832</v>
      </c>
      <c r="M66" s="92">
        <f t="shared" si="3"/>
        <v>30.595789525527668</v>
      </c>
      <c r="N66" s="92">
        <f t="shared" si="3"/>
        <v>26.916181459384653</v>
      </c>
    </row>
    <row r="67" spans="2:14" ht="12.75" customHeight="1" x14ac:dyDescent="0.25">
      <c r="B67" s="188"/>
      <c r="C67" s="5" t="s">
        <v>77</v>
      </c>
      <c r="D67" s="111"/>
      <c r="E67" s="111"/>
      <c r="F67" s="111"/>
      <c r="H67" s="111"/>
      <c r="I67" s="95">
        <v>0</v>
      </c>
      <c r="J67" s="95">
        <v>0</v>
      </c>
      <c r="K67" s="95">
        <v>0</v>
      </c>
      <c r="L67" s="111"/>
      <c r="M67" s="111"/>
      <c r="N67" s="111"/>
    </row>
    <row r="68" spans="2:14" ht="12.75" customHeight="1" x14ac:dyDescent="0.25">
      <c r="B68" s="188" t="s">
        <v>38</v>
      </c>
      <c r="C68" s="5" t="s">
        <v>37</v>
      </c>
      <c r="D68" s="91">
        <f t="shared" ref="D68:F76" si="4">D17/D$6*100</f>
        <v>93.772880440359557</v>
      </c>
      <c r="E68" s="92">
        <f t="shared" si="4"/>
        <v>93.998381558636652</v>
      </c>
      <c r="F68" s="92">
        <f t="shared" si="4"/>
        <v>93.025639509264479</v>
      </c>
      <c r="H68" s="91">
        <f t="shared" ref="H68:H76" si="5">H17/$H$6*100</f>
        <v>93.998381558636652</v>
      </c>
      <c r="I68" s="92">
        <f t="shared" ref="I68:N68" si="6">I17/I$6*100</f>
        <v>96.584515982819909</v>
      </c>
      <c r="J68" s="92">
        <f t="shared" si="6"/>
        <v>93.992758335907311</v>
      </c>
      <c r="K68" s="92">
        <f t="shared" si="6"/>
        <v>96.941856617769005</v>
      </c>
      <c r="L68" s="92">
        <f t="shared" si="6"/>
        <v>93.387539520148493</v>
      </c>
      <c r="M68" s="92">
        <f t="shared" si="6"/>
        <v>92.497760152063051</v>
      </c>
      <c r="N68" s="92">
        <f t="shared" si="6"/>
        <v>95.661921931076748</v>
      </c>
    </row>
    <row r="69" spans="2:14" ht="12.75" customHeight="1" x14ac:dyDescent="0.25">
      <c r="B69" s="189"/>
      <c r="C69" s="5" t="s">
        <v>20</v>
      </c>
      <c r="D69" s="91">
        <f t="shared" si="4"/>
        <v>6.2271195596404016</v>
      </c>
      <c r="E69" s="92">
        <f t="shared" si="4"/>
        <v>6.0016184413633242</v>
      </c>
      <c r="F69" s="92">
        <f t="shared" si="4"/>
        <v>6.9743604907354015</v>
      </c>
      <c r="H69" s="91">
        <f t="shared" si="5"/>
        <v>6.0016184413633242</v>
      </c>
      <c r="I69" s="93"/>
      <c r="J69" s="92">
        <f t="shared" ref="J69:M76" si="7">J18/J$6*100</f>
        <v>6.0072416640924313</v>
      </c>
      <c r="K69" s="92">
        <f t="shared" si="7"/>
        <v>3.0581433822309156</v>
      </c>
      <c r="L69" s="92">
        <f t="shared" si="7"/>
        <v>6.6124604798514337</v>
      </c>
      <c r="M69" s="92">
        <f t="shared" si="7"/>
        <v>7.5022398479369095</v>
      </c>
      <c r="N69" s="93"/>
    </row>
    <row r="70" spans="2:14" ht="12.75" customHeight="1" x14ac:dyDescent="0.25">
      <c r="B70" s="160" t="s">
        <v>25</v>
      </c>
      <c r="C70" s="5" t="s">
        <v>11</v>
      </c>
      <c r="D70" s="91">
        <f t="shared" si="4"/>
        <v>13.236179091897723</v>
      </c>
      <c r="E70" s="92">
        <f t="shared" si="4"/>
        <v>13.041690733830647</v>
      </c>
      <c r="F70" s="92">
        <f t="shared" si="4"/>
        <v>13.88065333166894</v>
      </c>
      <c r="H70" s="91">
        <f t="shared" si="5"/>
        <v>13.041690733830647</v>
      </c>
      <c r="I70" s="92">
        <f t="shared" ref="I70:I76" si="8">I19/I$6*100</f>
        <v>13.331759858854495</v>
      </c>
      <c r="J70" s="92">
        <f t="shared" si="7"/>
        <v>14.620186976396143</v>
      </c>
      <c r="K70" s="92">
        <f t="shared" si="7"/>
        <v>11.756883657263122</v>
      </c>
      <c r="L70" s="92">
        <f t="shared" si="7"/>
        <v>11.739414400039273</v>
      </c>
      <c r="M70" s="92">
        <f t="shared" si="7"/>
        <v>11.044136314542559</v>
      </c>
      <c r="N70" s="92">
        <f t="shared" ref="N70:N76" si="9">N19/N$6*100</f>
        <v>14.378057996528918</v>
      </c>
    </row>
    <row r="71" spans="2:14" ht="12.75" customHeight="1" x14ac:dyDescent="0.25">
      <c r="B71" s="161"/>
      <c r="C71" s="5" t="s">
        <v>12</v>
      </c>
      <c r="D71" s="91">
        <f t="shared" si="4"/>
        <v>28.298955541309638</v>
      </c>
      <c r="E71" s="92">
        <f t="shared" si="4"/>
        <v>26.887654227225571</v>
      </c>
      <c r="F71" s="92">
        <f t="shared" si="4"/>
        <v>32.975571409333796</v>
      </c>
      <c r="H71" s="91">
        <f t="shared" si="5"/>
        <v>26.887654227225571</v>
      </c>
      <c r="I71" s="92">
        <f t="shared" si="8"/>
        <v>23.948888024398538</v>
      </c>
      <c r="J71" s="92">
        <f t="shared" si="7"/>
        <v>28.692253772796978</v>
      </c>
      <c r="K71" s="92">
        <f t="shared" si="7"/>
        <v>20.700454359062697</v>
      </c>
      <c r="L71" s="92">
        <f t="shared" si="7"/>
        <v>24.033191340543215</v>
      </c>
      <c r="M71" s="92">
        <f t="shared" si="7"/>
        <v>23.746538679740585</v>
      </c>
      <c r="N71" s="92">
        <f t="shared" si="9"/>
        <v>23.299234660883474</v>
      </c>
    </row>
    <row r="72" spans="2:14" ht="12.75" customHeight="1" x14ac:dyDescent="0.25">
      <c r="B72" s="162"/>
      <c r="C72" s="5" t="s">
        <v>13</v>
      </c>
      <c r="D72" s="91">
        <f t="shared" si="4"/>
        <v>58.464865366792651</v>
      </c>
      <c r="E72" s="92">
        <f t="shared" si="4"/>
        <v>60.070655038943812</v>
      </c>
      <c r="F72" s="92">
        <f t="shared" si="4"/>
        <v>53.143775258997231</v>
      </c>
      <c r="H72" s="91">
        <f t="shared" si="5"/>
        <v>60.070655038943812</v>
      </c>
      <c r="I72" s="92">
        <f t="shared" si="8"/>
        <v>62.719352116746897</v>
      </c>
      <c r="J72" s="92">
        <f t="shared" si="7"/>
        <v>56.687559250806949</v>
      </c>
      <c r="K72" s="92">
        <f t="shared" si="7"/>
        <v>67.542661983674137</v>
      </c>
      <c r="L72" s="92">
        <f t="shared" si="7"/>
        <v>64.227394259417451</v>
      </c>
      <c r="M72" s="92">
        <f t="shared" si="7"/>
        <v>65.209325005716849</v>
      </c>
      <c r="N72" s="92">
        <f t="shared" si="9"/>
        <v>62.322707342587613</v>
      </c>
    </row>
    <row r="73" spans="2:14" ht="12.75" customHeight="1" x14ac:dyDescent="0.25">
      <c r="B73" s="160" t="s">
        <v>24</v>
      </c>
      <c r="C73" s="5" t="s">
        <v>14</v>
      </c>
      <c r="D73" s="91">
        <f t="shared" si="4"/>
        <v>10.843156197377514</v>
      </c>
      <c r="E73" s="92">
        <f t="shared" si="4"/>
        <v>11.102280550632786</v>
      </c>
      <c r="F73" s="92">
        <f t="shared" si="4"/>
        <v>9.9844982693137467</v>
      </c>
      <c r="H73" s="91">
        <f t="shared" si="5"/>
        <v>11.102280550632786</v>
      </c>
      <c r="I73" s="92">
        <f t="shared" si="8"/>
        <v>10.373384605666322</v>
      </c>
      <c r="J73" s="92">
        <f t="shared" si="7"/>
        <v>11.118715215410603</v>
      </c>
      <c r="K73" s="92">
        <f t="shared" si="7"/>
        <v>9.9822466195760082</v>
      </c>
      <c r="L73" s="92">
        <f t="shared" si="7"/>
        <v>9.9719618088114323</v>
      </c>
      <c r="M73" s="92">
        <f t="shared" si="7"/>
        <v>8.6518768741955991</v>
      </c>
      <c r="N73" s="92">
        <f t="shared" si="9"/>
        <v>12.79061360021087</v>
      </c>
    </row>
    <row r="74" spans="2:14" ht="12.75" customHeight="1" x14ac:dyDescent="0.25">
      <c r="B74" s="161"/>
      <c r="C74" s="5" t="s">
        <v>15</v>
      </c>
      <c r="D74" s="91">
        <f t="shared" si="4"/>
        <v>56.173091929864626</v>
      </c>
      <c r="E74" s="92">
        <f t="shared" si="4"/>
        <v>58.172808926561679</v>
      </c>
      <c r="F74" s="92">
        <f t="shared" si="4"/>
        <v>49.54664855807453</v>
      </c>
      <c r="H74" s="91">
        <f t="shared" si="5"/>
        <v>58.172808926561679</v>
      </c>
      <c r="I74" s="92">
        <f t="shared" si="8"/>
        <v>62.481348145842276</v>
      </c>
      <c r="J74" s="92">
        <f t="shared" si="7"/>
        <v>53.742594452015993</v>
      </c>
      <c r="K74" s="92">
        <f t="shared" si="7"/>
        <v>65.654742634907876</v>
      </c>
      <c r="L74" s="92">
        <f t="shared" si="7"/>
        <v>61.985060535617109</v>
      </c>
      <c r="M74" s="92">
        <f t="shared" si="7"/>
        <v>63.52330033327047</v>
      </c>
      <c r="N74" s="92">
        <f t="shared" si="9"/>
        <v>63.037468552728896</v>
      </c>
    </row>
    <row r="75" spans="2:14" ht="12.75" customHeight="1" x14ac:dyDescent="0.25">
      <c r="B75" s="161"/>
      <c r="C75" s="5" t="s">
        <v>16</v>
      </c>
      <c r="D75" s="91">
        <f t="shared" si="4"/>
        <v>10.664764295905558</v>
      </c>
      <c r="E75" s="92">
        <f t="shared" si="4"/>
        <v>9.9127416308420973</v>
      </c>
      <c r="F75" s="92">
        <f t="shared" si="4"/>
        <v>13.15673471600828</v>
      </c>
      <c r="H75" s="91">
        <f t="shared" si="5"/>
        <v>9.9127416308420973</v>
      </c>
      <c r="I75" s="92">
        <f t="shared" si="8"/>
        <v>11.256138433468752</v>
      </c>
      <c r="J75" s="92">
        <f t="shared" si="7"/>
        <v>11.121386480238293</v>
      </c>
      <c r="K75" s="92">
        <f t="shared" si="7"/>
        <v>9.8101772158408309</v>
      </c>
      <c r="L75" s="92">
        <f t="shared" si="7"/>
        <v>8.9402305693419066</v>
      </c>
      <c r="M75" s="92">
        <f t="shared" si="7"/>
        <v>8.6475530825274305</v>
      </c>
      <c r="N75" s="92">
        <f t="shared" si="9"/>
        <v>9.2032179694749132</v>
      </c>
    </row>
    <row r="76" spans="2:14" ht="12.75" customHeight="1" x14ac:dyDescent="0.25">
      <c r="B76" s="162"/>
      <c r="C76" s="5" t="s">
        <v>17</v>
      </c>
      <c r="D76" s="91">
        <f t="shared" si="4"/>
        <v>22.318987576852276</v>
      </c>
      <c r="E76" s="92">
        <f t="shared" si="4"/>
        <v>20.812168891963427</v>
      </c>
      <c r="F76" s="92">
        <f t="shared" si="4"/>
        <v>27.312118456603386</v>
      </c>
      <c r="H76" s="91">
        <f t="shared" si="5"/>
        <v>20.812168891963427</v>
      </c>
      <c r="I76" s="92">
        <f t="shared" si="8"/>
        <v>15.889128815022611</v>
      </c>
      <c r="J76" s="92">
        <f t="shared" si="7"/>
        <v>24.017303852335107</v>
      </c>
      <c r="K76" s="92">
        <f t="shared" si="7"/>
        <v>14.552833529675272</v>
      </c>
      <c r="L76" s="92">
        <f t="shared" si="7"/>
        <v>19.102747086229435</v>
      </c>
      <c r="M76" s="92">
        <f t="shared" si="7"/>
        <v>19.177269710006488</v>
      </c>
      <c r="N76" s="92">
        <f t="shared" si="9"/>
        <v>14.968699877585337</v>
      </c>
    </row>
    <row r="77" spans="2:14" ht="12.75" customHeight="1" x14ac:dyDescent="0.25">
      <c r="B77" s="21"/>
      <c r="C77" s="21"/>
      <c r="D77" s="21"/>
      <c r="E77" s="21"/>
      <c r="H77" s="21"/>
      <c r="I77" s="21"/>
    </row>
    <row r="78" spans="2:14" ht="12.75" customHeight="1" x14ac:dyDescent="0.25">
      <c r="B78" s="21"/>
      <c r="C78" s="21"/>
      <c r="D78" s="21"/>
      <c r="E78" s="21"/>
      <c r="H78" s="21"/>
      <c r="I78" s="21"/>
    </row>
    <row r="79" spans="2:14" ht="12.75" customHeight="1" x14ac:dyDescent="0.25">
      <c r="B79" s="21"/>
      <c r="C79" s="21"/>
      <c r="D79" s="21"/>
      <c r="E79" s="21"/>
      <c r="H79" s="21"/>
      <c r="I79" s="21"/>
    </row>
    <row r="80" spans="2:14" ht="15" customHeight="1" x14ac:dyDescent="0.25">
      <c r="B80" s="191" t="s">
        <v>28</v>
      </c>
      <c r="C80" s="191"/>
      <c r="D80" s="193" t="s">
        <v>151</v>
      </c>
      <c r="E80" s="193"/>
      <c r="F80" s="193"/>
      <c r="H80" s="193" t="s">
        <v>152</v>
      </c>
      <c r="I80" s="193"/>
      <c r="J80" s="193"/>
      <c r="K80" s="193"/>
      <c r="L80" s="193"/>
      <c r="M80" s="193"/>
      <c r="N80" s="193"/>
    </row>
    <row r="81" spans="2:14" ht="44.1" customHeight="1" x14ac:dyDescent="0.25">
      <c r="B81" s="191"/>
      <c r="C81" s="191"/>
      <c r="D81" s="103" t="s">
        <v>19</v>
      </c>
      <c r="E81" s="104" t="s">
        <v>153</v>
      </c>
      <c r="F81" s="104" t="s">
        <v>154</v>
      </c>
      <c r="H81" s="103" t="s">
        <v>19</v>
      </c>
      <c r="I81" s="104" t="s">
        <v>155</v>
      </c>
      <c r="J81" s="104" t="s">
        <v>156</v>
      </c>
      <c r="K81" s="104" t="s">
        <v>157</v>
      </c>
      <c r="L81" s="104" t="s">
        <v>158</v>
      </c>
      <c r="M81" s="104" t="s">
        <v>159</v>
      </c>
      <c r="N81" s="104" t="s">
        <v>160</v>
      </c>
    </row>
    <row r="82" spans="2:14" ht="12.75" customHeight="1" x14ac:dyDescent="0.25">
      <c r="B82" s="187" t="s">
        <v>161</v>
      </c>
      <c r="C82" s="105" t="s">
        <v>19</v>
      </c>
      <c r="D82" s="91">
        <f>SUM(D83:D89)</f>
        <v>100</v>
      </c>
      <c r="E82" s="91">
        <v>100</v>
      </c>
      <c r="F82" s="91">
        <v>100.00000000000001</v>
      </c>
      <c r="H82" s="91">
        <f t="shared" ref="H82:N82" si="10">SUM(H83:H89)</f>
        <v>172.14059814613839</v>
      </c>
      <c r="I82" s="91">
        <f t="shared" si="10"/>
        <v>95.698915523686566</v>
      </c>
      <c r="J82" s="91">
        <f t="shared" si="10"/>
        <v>99.505523428073673</v>
      </c>
      <c r="K82" s="91">
        <f t="shared" si="10"/>
        <v>99.891489407792122</v>
      </c>
      <c r="L82" s="91">
        <f t="shared" si="10"/>
        <v>99.575108731031236</v>
      </c>
      <c r="M82" s="91">
        <f t="shared" si="10"/>
        <v>94.2727630224405</v>
      </c>
      <c r="N82" s="91">
        <f t="shared" si="10"/>
        <v>97.66732855112356</v>
      </c>
    </row>
    <row r="83" spans="2:14" ht="12.75" customHeight="1" x14ac:dyDescent="0.25">
      <c r="B83" s="188"/>
      <c r="C83" s="5" t="s">
        <v>162</v>
      </c>
      <c r="D83" s="91">
        <f t="shared" ref="D83:D89" si="11">D32/D$31*100</f>
        <v>51.701892601802513</v>
      </c>
      <c r="E83" s="92">
        <f t="shared" ref="E83:E88" si="12">E32/SUM($E$32:$E$38)*100</f>
        <v>51.424692046466404</v>
      </c>
      <c r="F83" s="92">
        <f>F32/SUM($F$32:$F$38)*100</f>
        <v>54.059939724390368</v>
      </c>
      <c r="H83" s="91">
        <f t="shared" ref="H83:H89" si="13">H32/$H$31*100</f>
        <v>88.142073918139658</v>
      </c>
      <c r="I83" s="92">
        <f t="shared" ref="I83:N85" si="14">I32/I$31*100</f>
        <v>50.652348546574508</v>
      </c>
      <c r="J83" s="92">
        <f t="shared" si="14"/>
        <v>45.417031945946064</v>
      </c>
      <c r="K83" s="92">
        <f t="shared" si="14"/>
        <v>50.457618983838138</v>
      </c>
      <c r="L83" s="92">
        <f t="shared" si="14"/>
        <v>61.094130094086182</v>
      </c>
      <c r="M83" s="92">
        <f t="shared" si="14"/>
        <v>50.745112116351621</v>
      </c>
      <c r="N83" s="92">
        <f t="shared" si="14"/>
        <v>46.471154382609129</v>
      </c>
    </row>
    <row r="84" spans="2:14" ht="12.75" customHeight="1" x14ac:dyDescent="0.25">
      <c r="B84" s="188"/>
      <c r="C84" s="5" t="s">
        <v>88</v>
      </c>
      <c r="D84" s="91">
        <f t="shared" si="11"/>
        <v>6.9100121539082933</v>
      </c>
      <c r="E84" s="92">
        <f t="shared" si="12"/>
        <v>6.9182646829454271</v>
      </c>
      <c r="F84" s="92">
        <f>F33/SUM($F$32:$F$38)*100</f>
        <v>7.0737211316208386</v>
      </c>
      <c r="H84" s="91">
        <f t="shared" si="13"/>
        <v>11.857926081860354</v>
      </c>
      <c r="I84" s="92">
        <f t="shared" si="14"/>
        <v>6.446605092891704</v>
      </c>
      <c r="J84" s="92">
        <f t="shared" si="14"/>
        <v>6.8990949187838133</v>
      </c>
      <c r="K84" s="92">
        <f t="shared" si="14"/>
        <v>5.5149077635233734</v>
      </c>
      <c r="L84" s="92">
        <f t="shared" si="14"/>
        <v>7.617609349150718</v>
      </c>
      <c r="M84" s="92">
        <f t="shared" si="14"/>
        <v>7.9680155230730509</v>
      </c>
      <c r="N84" s="92">
        <f t="shared" si="14"/>
        <v>7.9946488811420346</v>
      </c>
    </row>
    <row r="85" spans="2:14" ht="12.75" customHeight="1" x14ac:dyDescent="0.25">
      <c r="B85" s="188"/>
      <c r="C85" s="5" t="s">
        <v>89</v>
      </c>
      <c r="D85" s="91">
        <f t="shared" si="11"/>
        <v>24.603728852528242</v>
      </c>
      <c r="E85" s="92">
        <f t="shared" si="12"/>
        <v>23.496996702569373</v>
      </c>
      <c r="F85" s="92">
        <f>F34/SUM($F$32:$F$38)*100</f>
        <v>28.984824501251687</v>
      </c>
      <c r="H85" s="91">
        <f t="shared" si="13"/>
        <v>40.273921686118584</v>
      </c>
      <c r="I85" s="92">
        <f t="shared" si="14"/>
        <v>35.357335065709492</v>
      </c>
      <c r="J85" s="92">
        <f t="shared" si="14"/>
        <v>31.550150784506169</v>
      </c>
      <c r="K85" s="92">
        <f t="shared" si="14"/>
        <v>32.235684901336484</v>
      </c>
      <c r="L85" s="92">
        <f t="shared" si="14"/>
        <v>10.652135521322034</v>
      </c>
      <c r="M85" s="92">
        <f t="shared" si="14"/>
        <v>6.9063722613585776</v>
      </c>
      <c r="N85" s="92">
        <f t="shared" si="14"/>
        <v>21.249623834383542</v>
      </c>
    </row>
    <row r="86" spans="2:14" ht="12.75" customHeight="1" x14ac:dyDescent="0.25">
      <c r="B86" s="188"/>
      <c r="C86" s="5" t="s">
        <v>90</v>
      </c>
      <c r="D86" s="91">
        <f t="shared" si="11"/>
        <v>9.8885481572037754</v>
      </c>
      <c r="E86" s="92">
        <f t="shared" si="12"/>
        <v>11.590537663704938</v>
      </c>
      <c r="F86" s="92">
        <f>F35/SUM($F$32:$F$38)*100</f>
        <v>4.4723158479899059</v>
      </c>
      <c r="H86" s="91">
        <f t="shared" si="13"/>
        <v>19.866215758417194</v>
      </c>
      <c r="I86" s="93"/>
      <c r="J86" s="92">
        <f>J35/J$31*100</f>
        <v>6.9776056801073665</v>
      </c>
      <c r="K86" s="92">
        <f>K35/K$31*100</f>
        <v>7.3351854628101192</v>
      </c>
      <c r="L86" s="92">
        <f>L35/L$31*100</f>
        <v>16.728932249206672</v>
      </c>
      <c r="M86" s="92">
        <f>M35/M$31*100</f>
        <v>28.65326312165725</v>
      </c>
      <c r="N86" s="92">
        <f>N35/N$31*100</f>
        <v>18.790583714541569</v>
      </c>
    </row>
    <row r="87" spans="2:14" ht="12.75" customHeight="1" x14ac:dyDescent="0.25">
      <c r="B87" s="188"/>
      <c r="C87" s="5" t="s">
        <v>91</v>
      </c>
      <c r="D87" s="91">
        <f t="shared" si="11"/>
        <v>4.7762728909463545</v>
      </c>
      <c r="E87" s="92">
        <f t="shared" si="12"/>
        <v>4.6265039628995668</v>
      </c>
      <c r="F87" s="92">
        <f>F36/SUM($F$32:$F$38)*100</f>
        <v>5.4091987947471996</v>
      </c>
      <c r="H87" s="91">
        <f t="shared" si="13"/>
        <v>7.9298414448838788</v>
      </c>
      <c r="I87" s="92">
        <f>I36/I$31*100</f>
        <v>3.2426268185108782</v>
      </c>
      <c r="J87" s="92">
        <f>J36/J$31*100</f>
        <v>5.9698067172442331</v>
      </c>
      <c r="K87" s="92">
        <f>K36/K$31*100</f>
        <v>2.334403832312042</v>
      </c>
      <c r="L87" s="92">
        <f>L36/L$31*100</f>
        <v>2.0819757277385151</v>
      </c>
      <c r="M87" s="93"/>
      <c r="N87" s="92">
        <f>N36/N$31*100</f>
        <v>3.1613177384472833</v>
      </c>
    </row>
    <row r="88" spans="2:14" ht="12.75" customHeight="1" x14ac:dyDescent="0.25">
      <c r="B88" s="188"/>
      <c r="C88" s="5" t="s">
        <v>92</v>
      </c>
      <c r="D88" s="91">
        <f t="shared" si="11"/>
        <v>1.7160036095177893</v>
      </c>
      <c r="E88" s="92">
        <f t="shared" si="12"/>
        <v>1.9430049414142898</v>
      </c>
      <c r="F88" s="93"/>
      <c r="H88" s="91">
        <f t="shared" si="13"/>
        <v>3.3303162032492311</v>
      </c>
      <c r="I88" s="93"/>
      <c r="J88" s="92">
        <f>J37/J$31*100</f>
        <v>2.6918333814860187</v>
      </c>
      <c r="K88" s="92">
        <f>K37/K$31*100</f>
        <v>2.0136884639719574</v>
      </c>
      <c r="L88" s="92">
        <f>L37/L$31*100</f>
        <v>1.4003257895271128</v>
      </c>
      <c r="M88" s="93"/>
      <c r="N88" s="93"/>
    </row>
    <row r="89" spans="2:14" ht="12.75" customHeight="1" x14ac:dyDescent="0.25">
      <c r="B89" s="189"/>
      <c r="C89" s="5" t="s">
        <v>93</v>
      </c>
      <c r="D89" s="91">
        <f t="shared" si="11"/>
        <v>0.40354173409303579</v>
      </c>
      <c r="E89" s="93"/>
      <c r="F89" s="93"/>
      <c r="H89" s="91">
        <f t="shared" si="13"/>
        <v>0.74030305346948544</v>
      </c>
      <c r="I89" s="93"/>
      <c r="J89" s="93"/>
      <c r="K89" s="93"/>
      <c r="L89" s="93"/>
      <c r="M89" s="93"/>
      <c r="N89" s="93"/>
    </row>
    <row r="90" spans="2:14" ht="12.75" customHeight="1" x14ac:dyDescent="0.25">
      <c r="B90" s="187" t="s">
        <v>163</v>
      </c>
      <c r="C90" s="5" t="s">
        <v>49</v>
      </c>
      <c r="D90" s="91">
        <f>D39/SUM($D$39:$D$43)*100</f>
        <v>41.237833808381119</v>
      </c>
      <c r="E90" s="92">
        <f>E39/SUM($E$39:$E$43)*100</f>
        <v>41.566701059321574</v>
      </c>
      <c r="F90" s="92">
        <f>F39/SUM($F$39:$F$43)*100</f>
        <v>40.982049260832191</v>
      </c>
      <c r="H90" s="91">
        <f>H39/SUM($H$39:$H$43)*100</f>
        <v>41.566701059321574</v>
      </c>
      <c r="I90" s="92">
        <f>I39/SUM($I$39:$I$43)*100</f>
        <v>46.263523142707172</v>
      </c>
      <c r="J90" s="92">
        <f>J39/SUM($J$39:$J$43)*100</f>
        <v>41.669659496524972</v>
      </c>
      <c r="K90" s="92">
        <f>K39/SUM($K$39:$K$43)*100</f>
        <v>46.665850276580969</v>
      </c>
      <c r="L90" s="92">
        <f>L39/SUM($L$39:$L$43)*100</f>
        <v>42.141037807226283</v>
      </c>
      <c r="M90" s="92">
        <f>M39/SUM($M$39:$M$43)*100</f>
        <v>35.87200905423272</v>
      </c>
      <c r="N90" s="92">
        <f>N39/SUM($N$39:$N$43)*100</f>
        <v>49.381891678306964</v>
      </c>
    </row>
    <row r="91" spans="2:14" ht="12.75" customHeight="1" x14ac:dyDescent="0.25">
      <c r="B91" s="188"/>
      <c r="C91" s="5" t="s">
        <v>94</v>
      </c>
      <c r="D91" s="91">
        <f>D40/SUM($D$39:$D$43)*100</f>
        <v>5.3867598091719442</v>
      </c>
      <c r="E91" s="92">
        <f>E40/SUM($E$39:$E$43)*100</f>
        <v>6.3927782849497152</v>
      </c>
      <c r="F91" s="93"/>
      <c r="H91" s="91">
        <f>H40/SUM($H$39:$H$43)*100</f>
        <v>6.3927782849497152</v>
      </c>
      <c r="I91" s="93"/>
      <c r="J91" s="92">
        <f>J40/SUM($J$39:$J$43)*100</f>
        <v>3.1346601814117747</v>
      </c>
      <c r="K91" s="93"/>
      <c r="L91" s="92">
        <f>L40/SUM($L$39:$L$43)*100</f>
        <v>6.9185854311499622</v>
      </c>
      <c r="M91" s="93"/>
      <c r="N91" s="93"/>
    </row>
    <row r="92" spans="2:14" ht="12.75" customHeight="1" x14ac:dyDescent="0.25">
      <c r="B92" s="188"/>
      <c r="C92" s="5" t="s">
        <v>95</v>
      </c>
      <c r="D92" s="91">
        <f>D41/SUM($D$39:$D$43)*100</f>
        <v>18.341150535880786</v>
      </c>
      <c r="E92" s="92">
        <f>E41/SUM($E$39:$E$43)*100</f>
        <v>18.778674517463674</v>
      </c>
      <c r="F92" s="92">
        <f>F41/SUM($F$39:$F$43)*100</f>
        <v>17.239145335413635</v>
      </c>
      <c r="H92" s="91">
        <f>H41/SUM($H$39:$H$43)*100</f>
        <v>18.778674517463674</v>
      </c>
      <c r="I92" s="92">
        <f>I41/SUM($I$39:$I$43)*100</f>
        <v>10.311931182629595</v>
      </c>
      <c r="J92" s="92">
        <f>J41/SUM($J$39:$J$43)*100</f>
        <v>16.46749140851372</v>
      </c>
      <c r="K92" s="92">
        <f>K41/SUM($K$39:$K$43)*100</f>
        <v>16.406565302770129</v>
      </c>
      <c r="L92" s="92">
        <f>L41/SUM($L$39:$L$43)*100</f>
        <v>17.082345896468162</v>
      </c>
      <c r="M92" s="92">
        <f>M41/SUM($M$39:$M$43)*100</f>
        <v>20.870166234024879</v>
      </c>
      <c r="N92" s="92">
        <f>N41/SUM($N$39:$N$43)*100</f>
        <v>12.373982942540913</v>
      </c>
    </row>
    <row r="93" spans="2:14" ht="12.75" customHeight="1" x14ac:dyDescent="0.25">
      <c r="B93" s="188"/>
      <c r="C93" s="5" t="s">
        <v>96</v>
      </c>
      <c r="D93" s="91">
        <f>D42/SUM($D$39:$D$43)*100</f>
        <v>12.291482214987244</v>
      </c>
      <c r="E93" s="92">
        <f>E42/SUM($E$39:$E$43)*100</f>
        <v>12.037089390815554</v>
      </c>
      <c r="F93" s="92">
        <f>F42/SUM($F$39:$F$43)*100</f>
        <v>13.411004381402805</v>
      </c>
      <c r="H93" s="91">
        <f>H42/SUM($H$39:$H$43)*100</f>
        <v>12.037089390815554</v>
      </c>
      <c r="I93" s="92">
        <f>I42/SUM($I$39:$I$43)*100</f>
        <v>14.010699254599709</v>
      </c>
      <c r="J93" s="92">
        <f>J42/SUM($J$39:$J$43)*100</f>
        <v>14.946136173704724</v>
      </c>
      <c r="K93" s="92">
        <f>K42/SUM($K$39:$K$43)*100</f>
        <v>9.448478386067837</v>
      </c>
      <c r="L93" s="92">
        <f>L42/SUM($L$39:$L$43)*100</f>
        <v>12.196511834090758</v>
      </c>
      <c r="M93" s="92">
        <f>M42/SUM($M$39:$M$43)*100</f>
        <v>15.480724181784616</v>
      </c>
      <c r="N93" s="92">
        <f>N42/SUM($N$39:$N$43)*100</f>
        <v>20.522861950727133</v>
      </c>
    </row>
    <row r="94" spans="2:14" ht="12.75" customHeight="1" x14ac:dyDescent="0.25">
      <c r="B94" s="190"/>
      <c r="C94" s="5" t="s">
        <v>97</v>
      </c>
      <c r="D94" s="91">
        <f>D43/SUM($D$39:$D$43)*100</f>
        <v>22.74277363157892</v>
      </c>
      <c r="E94" s="92">
        <f>E43/SUM($E$39:$E$43)*100</f>
        <v>21.224756747449469</v>
      </c>
      <c r="F94" s="92">
        <f>F43/SUM($F$39:$F$43)*100</f>
        <v>28.367801022351358</v>
      </c>
      <c r="H94" s="91">
        <f>H43/SUM($H$39:$H$43)*100</f>
        <v>21.224756747449469</v>
      </c>
      <c r="I94" s="92">
        <f>I43/SUM($I$39:$I$43)*100</f>
        <v>29.413846420063521</v>
      </c>
      <c r="J94" s="92">
        <f>J43/SUM($J$39:$J$43)*100</f>
        <v>23.782052739844801</v>
      </c>
      <c r="K94" s="92">
        <f>K43/SUM($K$39:$K$43)*100</f>
        <v>27.479106034581051</v>
      </c>
      <c r="L94" s="92">
        <f>L43/SUM($L$39:$L$43)*100</f>
        <v>21.661519031064831</v>
      </c>
      <c r="M94" s="92">
        <f>M43/SUM($M$39:$M$43)*100</f>
        <v>27.777100529957792</v>
      </c>
      <c r="N94" s="92">
        <f>N43/SUM($N$39:$N$43)*100</f>
        <v>17.721263428424987</v>
      </c>
    </row>
    <row r="95" spans="2:14" ht="12.75" customHeight="1" x14ac:dyDescent="0.25">
      <c r="B95" s="187" t="s">
        <v>164</v>
      </c>
      <c r="C95" s="5" t="s">
        <v>112</v>
      </c>
      <c r="D95" s="91">
        <f>D44/SUM($D$44:$D$46)*100</f>
        <v>33.615151099336174</v>
      </c>
      <c r="E95" s="92">
        <f>E44/SUM($E$44:$E$46)*100</f>
        <v>32.923058187828971</v>
      </c>
      <c r="F95" s="92">
        <f>F44/SUM($F$44:$F$46)*100</f>
        <v>35.908532859702653</v>
      </c>
      <c r="H95" s="91">
        <f t="shared" ref="H95:H102" si="15">H44/$H$31*100</f>
        <v>56.673949292529969</v>
      </c>
      <c r="I95" s="92">
        <f t="shared" ref="I95:N99" si="16">I44/I$31*100</f>
        <v>27.211797821128041</v>
      </c>
      <c r="J95" s="92">
        <f t="shared" si="16"/>
        <v>35.200126501279563</v>
      </c>
      <c r="K95" s="92">
        <f t="shared" si="16"/>
        <v>28.264666954032457</v>
      </c>
      <c r="L95" s="92">
        <f t="shared" si="16"/>
        <v>26.530450943902945</v>
      </c>
      <c r="M95" s="92">
        <f t="shared" si="16"/>
        <v>26.298031659190542</v>
      </c>
      <c r="N95" s="92">
        <f t="shared" si="16"/>
        <v>27.246602826788468</v>
      </c>
    </row>
    <row r="96" spans="2:14" ht="12.75" customHeight="1" x14ac:dyDescent="0.25">
      <c r="B96" s="188"/>
      <c r="C96" s="5" t="s">
        <v>98</v>
      </c>
      <c r="D96" s="91">
        <f>D45/SUM($D$44:$D$46)*100</f>
        <v>55.358001634847952</v>
      </c>
      <c r="E96" s="92">
        <f>E45/SUM($E$44:$E$46)*100</f>
        <v>55.58183974815838</v>
      </c>
      <c r="F96" s="92">
        <f>F45/SUM($F$44:$F$46)*100</f>
        <v>54.616271387643124</v>
      </c>
      <c r="H96" s="91">
        <f t="shared" si="15"/>
        <v>95.678911403107904</v>
      </c>
      <c r="I96" s="92">
        <f t="shared" si="16"/>
        <v>64.1877693960881</v>
      </c>
      <c r="J96" s="92">
        <f t="shared" si="16"/>
        <v>54.607955195856498</v>
      </c>
      <c r="K96" s="92">
        <f t="shared" si="16"/>
        <v>57.993211911498399</v>
      </c>
      <c r="L96" s="92">
        <f t="shared" si="16"/>
        <v>59.889603698431301</v>
      </c>
      <c r="M96" s="92">
        <f t="shared" si="16"/>
        <v>60.456039036714593</v>
      </c>
      <c r="N96" s="92">
        <f t="shared" si="16"/>
        <v>57.473668302927173</v>
      </c>
    </row>
    <row r="97" spans="2:14" ht="12.75" customHeight="1" x14ac:dyDescent="0.25">
      <c r="B97" s="188"/>
      <c r="C97" s="5" t="s">
        <v>113</v>
      </c>
      <c r="D97" s="91">
        <f>D46/SUM($D$44:$D$46)*100</f>
        <v>11.026847265815858</v>
      </c>
      <c r="E97" s="92">
        <f>E46/SUM($E$44:$E$46)*100</f>
        <v>11.495102064012649</v>
      </c>
      <c r="F97" s="92">
        <f>F46/SUM($F$44:$F$46)*100</f>
        <v>9.4751957526542245</v>
      </c>
      <c r="H97" s="91">
        <f t="shared" si="15"/>
        <v>19.787737450500469</v>
      </c>
      <c r="I97" s="92">
        <f t="shared" si="16"/>
        <v>8.6004327827838196</v>
      </c>
      <c r="J97" s="92">
        <f t="shared" si="16"/>
        <v>10.191918302863877</v>
      </c>
      <c r="K97" s="92">
        <f t="shared" si="16"/>
        <v>13.742121134469146</v>
      </c>
      <c r="L97" s="92">
        <f t="shared" si="16"/>
        <v>13.579945357665801</v>
      </c>
      <c r="M97" s="92">
        <f t="shared" si="16"/>
        <v>13.245929304094883</v>
      </c>
      <c r="N97" s="92">
        <f t="shared" si="16"/>
        <v>15.279728870284357</v>
      </c>
    </row>
    <row r="98" spans="2:14" ht="12.75" customHeight="1" x14ac:dyDescent="0.25">
      <c r="B98" s="187" t="s">
        <v>165</v>
      </c>
      <c r="C98" s="5" t="s">
        <v>99</v>
      </c>
      <c r="D98" s="91">
        <f>D47/SUM($D$47:$D$51)*100</f>
        <v>37.512901226953119</v>
      </c>
      <c r="E98" s="92">
        <f>E47/SUM($E$47:$E$51)*100</f>
        <v>38.265048671867255</v>
      </c>
      <c r="F98" s="92">
        <f>F47/SUM($F$47:$F$51)*100</f>
        <v>35.504897855022691</v>
      </c>
      <c r="H98" s="91">
        <f t="shared" si="15"/>
        <v>65.869683664663256</v>
      </c>
      <c r="I98" s="92">
        <f t="shared" si="16"/>
        <v>29.511095302544394</v>
      </c>
      <c r="J98" s="92">
        <f t="shared" si="16"/>
        <v>29.821125824812377</v>
      </c>
      <c r="K98" s="92">
        <f t="shared" si="16"/>
        <v>35.175320657347505</v>
      </c>
      <c r="L98" s="92">
        <f t="shared" si="16"/>
        <v>50.761214999172431</v>
      </c>
      <c r="M98" s="92">
        <f t="shared" si="16"/>
        <v>64.693050468511501</v>
      </c>
      <c r="N98" s="92">
        <f t="shared" si="16"/>
        <v>42.725776068697677</v>
      </c>
    </row>
    <row r="99" spans="2:14" x14ac:dyDescent="0.25">
      <c r="B99" s="188"/>
      <c r="C99" s="5" t="s">
        <v>100</v>
      </c>
      <c r="D99" s="91">
        <f>D48/D$31*100</f>
        <v>50.707168233873389</v>
      </c>
      <c r="E99" s="92">
        <f>E48/SUM($E$47:$E$51)*100</f>
        <v>51.720997229620934</v>
      </c>
      <c r="F99" s="92">
        <f>F48/SUM($F$47:$F$51)*100</f>
        <v>48.002533918614446</v>
      </c>
      <c r="H99" s="91">
        <f t="shared" si="15"/>
        <v>89.032833998217129</v>
      </c>
      <c r="I99" s="92">
        <f t="shared" si="16"/>
        <v>57.341170438310876</v>
      </c>
      <c r="J99" s="92">
        <f t="shared" si="16"/>
        <v>57.365711931456545</v>
      </c>
      <c r="K99" s="92">
        <f t="shared" si="16"/>
        <v>58.246835557945666</v>
      </c>
      <c r="L99" s="92">
        <f t="shared" si="16"/>
        <v>41.54978478181711</v>
      </c>
      <c r="M99" s="92">
        <f t="shared" si="16"/>
        <v>28.945375843798164</v>
      </c>
      <c r="N99" s="92">
        <f t="shared" si="16"/>
        <v>46.025731056215186</v>
      </c>
    </row>
    <row r="100" spans="2:14" x14ac:dyDescent="0.25">
      <c r="B100" s="188"/>
      <c r="C100" s="5" t="s">
        <v>101</v>
      </c>
      <c r="D100" s="91">
        <f>D49/D$31*100</f>
        <v>5.5587919874060558</v>
      </c>
      <c r="E100" s="92">
        <f>E49/SUM($E$47:$E$51)*100</f>
        <v>3.829954563272294</v>
      </c>
      <c r="F100" s="92">
        <f>F49/SUM($F$47:$F$51)*100</f>
        <v>11.443747191728381</v>
      </c>
      <c r="H100" s="91">
        <f t="shared" si="15"/>
        <v>6.5929066939422478</v>
      </c>
      <c r="I100" s="92">
        <f>I49/I$31*100</f>
        <v>4.8943913296713477</v>
      </c>
      <c r="J100" s="92">
        <f>J49/J$31*100</f>
        <v>5.4783315061925952</v>
      </c>
      <c r="K100" s="92">
        <f>K49/K$31*100</f>
        <v>1.5962980715416488</v>
      </c>
      <c r="L100" s="93"/>
      <c r="M100" s="93"/>
      <c r="N100" s="93"/>
    </row>
    <row r="101" spans="2:14" x14ac:dyDescent="0.25">
      <c r="B101" s="188"/>
      <c r="C101" s="5" t="s">
        <v>102</v>
      </c>
      <c r="D101" s="91">
        <f>D50/D$31*100</f>
        <v>1.4016807579474477</v>
      </c>
      <c r="E101" s="92">
        <f>E50/SUM($E$47:$E$51)*100</f>
        <v>1.4129723328057329</v>
      </c>
      <c r="F101" s="93"/>
      <c r="H101" s="91">
        <f t="shared" si="15"/>
        <v>2.4322990253312331</v>
      </c>
      <c r="I101" s="93"/>
      <c r="J101" s="92">
        <f>J50/J$31*100</f>
        <v>1.9743041258459442</v>
      </c>
      <c r="K101" s="93"/>
      <c r="L101" s="93"/>
      <c r="M101" s="93"/>
      <c r="N101" s="93"/>
    </row>
    <row r="102" spans="2:14" x14ac:dyDescent="0.25">
      <c r="B102" s="190"/>
      <c r="C102" s="5" t="s">
        <v>103</v>
      </c>
      <c r="D102" s="91">
        <f>D51/D$31*100</f>
        <v>4.8194577938199954</v>
      </c>
      <c r="E102" s="92">
        <f>E51/SUM($E$47:$E$51)*100</f>
        <v>4.7710272024337872</v>
      </c>
      <c r="F102" s="92">
        <f>F51/SUM($F$47:$F$51)*100</f>
        <v>5.0488210346344822</v>
      </c>
      <c r="H102" s="91">
        <f t="shared" si="15"/>
        <v>8.2128747639844928</v>
      </c>
      <c r="I102" s="92">
        <f>I51/I$31*100</f>
        <v>5.4463909253361118</v>
      </c>
      <c r="J102" s="92">
        <f>J51/J$31*100</f>
        <v>5.3605266116924755</v>
      </c>
      <c r="K102" s="92">
        <f>K51/K$31*100</f>
        <v>3.8755266414802452</v>
      </c>
      <c r="L102" s="92">
        <f>L51/L$31*100</f>
        <v>6.4667256602788727</v>
      </c>
      <c r="M102" s="92">
        <f>M51/M$31*100</f>
        <v>5.4318321922541433</v>
      </c>
      <c r="N102" s="92">
        <f>N51/N$31*100</f>
        <v>6.7107756577700224</v>
      </c>
    </row>
    <row r="106" spans="2:14" ht="15" customHeight="1" x14ac:dyDescent="0.25">
      <c r="B106" s="192" t="s">
        <v>29</v>
      </c>
      <c r="C106" s="192"/>
      <c r="D106" s="193" t="s">
        <v>151</v>
      </c>
      <c r="E106" s="193"/>
      <c r="F106" s="193"/>
      <c r="H106" s="193" t="s">
        <v>152</v>
      </c>
      <c r="I106" s="193"/>
      <c r="J106" s="193"/>
      <c r="K106" s="193"/>
      <c r="L106" s="193"/>
      <c r="M106" s="193"/>
      <c r="N106" s="193"/>
    </row>
    <row r="107" spans="2:14" ht="44.1" customHeight="1" x14ac:dyDescent="0.25">
      <c r="B107" s="192"/>
      <c r="C107" s="192"/>
      <c r="D107" s="103" t="s">
        <v>19</v>
      </c>
      <c r="E107" s="104" t="s">
        <v>153</v>
      </c>
      <c r="F107" s="104" t="s">
        <v>154</v>
      </c>
      <c r="H107" s="103" t="s">
        <v>19</v>
      </c>
      <c r="I107" s="104" t="s">
        <v>155</v>
      </c>
      <c r="J107" s="104" t="s">
        <v>156</v>
      </c>
      <c r="K107" s="104" t="s">
        <v>157</v>
      </c>
      <c r="L107" s="104" t="s">
        <v>158</v>
      </c>
      <c r="M107" s="104" t="s">
        <v>159</v>
      </c>
      <c r="N107" s="104" t="s">
        <v>160</v>
      </c>
    </row>
    <row r="108" spans="2:14" ht="12.75" customHeight="1" x14ac:dyDescent="0.25">
      <c r="B108" s="160" t="s">
        <v>21</v>
      </c>
      <c r="C108" s="105" t="s">
        <v>19</v>
      </c>
      <c r="D108" s="91">
        <f t="shared" ref="D108:F117" si="17">D6/$D6*100</f>
        <v>100</v>
      </c>
      <c r="E108" s="91">
        <f t="shared" si="17"/>
        <v>76.817994202816337</v>
      </c>
      <c r="F108" s="91">
        <f t="shared" si="17"/>
        <v>23.182005797183653</v>
      </c>
      <c r="H108" s="91">
        <f t="shared" ref="H108:N117" si="18">H6/$H6*100</f>
        <v>100</v>
      </c>
      <c r="I108" s="91">
        <f t="shared" si="18"/>
        <v>27.056201332881535</v>
      </c>
      <c r="J108" s="91">
        <f t="shared" si="18"/>
        <v>59.591475699828763</v>
      </c>
      <c r="K108" s="91">
        <f t="shared" si="18"/>
        <v>40.036677673859444</v>
      </c>
      <c r="L108" s="91">
        <f t="shared" si="18"/>
        <v>42.089676298633478</v>
      </c>
      <c r="M108" s="91">
        <f t="shared" si="18"/>
        <v>21.586786736400487</v>
      </c>
      <c r="N108" s="91">
        <f t="shared" si="18"/>
        <v>20.525122760022178</v>
      </c>
    </row>
    <row r="109" spans="2:14" ht="12.75" customHeight="1" x14ac:dyDescent="0.25">
      <c r="B109" s="161"/>
      <c r="C109" s="5" t="s">
        <v>2</v>
      </c>
      <c r="D109" s="91">
        <f t="shared" si="17"/>
        <v>100</v>
      </c>
      <c r="E109" s="92">
        <f t="shared" si="17"/>
        <v>77.438460713918076</v>
      </c>
      <c r="F109" s="92">
        <f t="shared" si="17"/>
        <v>22.561539286081914</v>
      </c>
      <c r="H109" s="91">
        <f t="shared" si="18"/>
        <v>100</v>
      </c>
      <c r="I109" s="92">
        <f t="shared" si="18"/>
        <v>24.738385695175488</v>
      </c>
      <c r="J109" s="92">
        <f t="shared" si="18"/>
        <v>57.153734911516011</v>
      </c>
      <c r="K109" s="92">
        <f t="shared" si="18"/>
        <v>39.807503701891356</v>
      </c>
      <c r="L109" s="92">
        <f t="shared" si="18"/>
        <v>46.487376317103084</v>
      </c>
      <c r="M109" s="92">
        <f t="shared" si="18"/>
        <v>21.923025879311837</v>
      </c>
      <c r="N109" s="92">
        <f t="shared" si="18"/>
        <v>19.358212500610499</v>
      </c>
    </row>
    <row r="110" spans="2:14" ht="12.75" customHeight="1" x14ac:dyDescent="0.25">
      <c r="B110" s="162"/>
      <c r="C110" s="5" t="s">
        <v>3</v>
      </c>
      <c r="D110" s="91">
        <f t="shared" si="17"/>
        <v>100</v>
      </c>
      <c r="E110" s="92">
        <f t="shared" si="17"/>
        <v>76.217531206394924</v>
      </c>
      <c r="F110" s="92">
        <f t="shared" si="17"/>
        <v>23.782468793605066</v>
      </c>
      <c r="H110" s="91">
        <f t="shared" si="18"/>
        <v>100</v>
      </c>
      <c r="I110" s="92">
        <f t="shared" si="18"/>
        <v>29.335223903002412</v>
      </c>
      <c r="J110" s="92">
        <f t="shared" si="18"/>
        <v>61.98841624431811</v>
      </c>
      <c r="K110" s="92">
        <f t="shared" si="18"/>
        <v>40.262015982093672</v>
      </c>
      <c r="L110" s="92">
        <f t="shared" si="18"/>
        <v>37.765580181725525</v>
      </c>
      <c r="M110" s="92">
        <f t="shared" si="18"/>
        <v>21.256175197161983</v>
      </c>
      <c r="N110" s="92">
        <f t="shared" si="18"/>
        <v>21.672502549528154</v>
      </c>
    </row>
    <row r="111" spans="2:14" ht="12.75" customHeight="1" x14ac:dyDescent="0.25">
      <c r="B111" s="160" t="s">
        <v>22</v>
      </c>
      <c r="C111" s="5" t="s">
        <v>4</v>
      </c>
      <c r="D111" s="91">
        <f t="shared" si="17"/>
        <v>100</v>
      </c>
      <c r="E111" s="92">
        <f t="shared" si="17"/>
        <v>83.465149632355221</v>
      </c>
      <c r="F111" s="92">
        <f t="shared" si="17"/>
        <v>16.53485036764479</v>
      </c>
      <c r="H111" s="91">
        <f t="shared" si="18"/>
        <v>100</v>
      </c>
      <c r="I111" s="92">
        <f t="shared" si="18"/>
        <v>11.913776296616749</v>
      </c>
      <c r="J111" s="92">
        <f t="shared" si="18"/>
        <v>39.978169340213739</v>
      </c>
      <c r="K111" s="92">
        <f t="shared" si="18"/>
        <v>26.188876982591182</v>
      </c>
      <c r="L111" s="92">
        <f t="shared" si="18"/>
        <v>64.576732557455031</v>
      </c>
      <c r="M111" s="92">
        <f t="shared" si="18"/>
        <v>45.744900496555289</v>
      </c>
      <c r="N111" s="92">
        <f t="shared" si="18"/>
        <v>29.606930628532645</v>
      </c>
    </row>
    <row r="112" spans="2:14" ht="12.75" customHeight="1" x14ac:dyDescent="0.25">
      <c r="B112" s="161"/>
      <c r="C112" s="5" t="s">
        <v>5</v>
      </c>
      <c r="D112" s="91">
        <f t="shared" si="17"/>
        <v>100</v>
      </c>
      <c r="E112" s="92">
        <f t="shared" si="17"/>
        <v>74.563724080992642</v>
      </c>
      <c r="F112" s="92">
        <f t="shared" si="17"/>
        <v>25.436275919007361</v>
      </c>
      <c r="H112" s="91">
        <f t="shared" si="18"/>
        <v>100</v>
      </c>
      <c r="I112" s="92">
        <f t="shared" si="18"/>
        <v>16.503983716403688</v>
      </c>
      <c r="J112" s="92">
        <f t="shared" si="18"/>
        <v>55.687873730782535</v>
      </c>
      <c r="K112" s="92">
        <f t="shared" si="18"/>
        <v>35.340068312555282</v>
      </c>
      <c r="L112" s="92">
        <f t="shared" si="18"/>
        <v>53.181768845324008</v>
      </c>
      <c r="M112" s="92">
        <f t="shared" si="18"/>
        <v>32.160326341156782</v>
      </c>
      <c r="N112" s="92">
        <f t="shared" si="18"/>
        <v>16.706492941238889</v>
      </c>
    </row>
    <row r="113" spans="2:14" ht="12.75" customHeight="1" x14ac:dyDescent="0.25">
      <c r="B113" s="161"/>
      <c r="C113" s="5" t="s">
        <v>6</v>
      </c>
      <c r="D113" s="91">
        <f t="shared" si="17"/>
        <v>100</v>
      </c>
      <c r="E113" s="92">
        <f t="shared" si="17"/>
        <v>77.393973211148619</v>
      </c>
      <c r="F113" s="92">
        <f t="shared" si="17"/>
        <v>22.606026788851374</v>
      </c>
      <c r="H113" s="91">
        <f t="shared" si="18"/>
        <v>100</v>
      </c>
      <c r="I113" s="92">
        <f t="shared" si="18"/>
        <v>33.88045392192678</v>
      </c>
      <c r="J113" s="92">
        <f t="shared" si="18"/>
        <v>60.551384473168071</v>
      </c>
      <c r="K113" s="92">
        <f t="shared" si="18"/>
        <v>42.983092544945187</v>
      </c>
      <c r="L113" s="92">
        <f t="shared" si="18"/>
        <v>40.090079744138201</v>
      </c>
      <c r="M113" s="92">
        <f t="shared" si="18"/>
        <v>10.96094670328517</v>
      </c>
      <c r="N113" s="92">
        <f t="shared" si="18"/>
        <v>19.613660777049528</v>
      </c>
    </row>
    <row r="114" spans="2:14" ht="12.75" customHeight="1" x14ac:dyDescent="0.25">
      <c r="B114" s="162"/>
      <c r="C114" s="5" t="s">
        <v>7</v>
      </c>
      <c r="D114" s="91">
        <f t="shared" si="17"/>
        <v>100</v>
      </c>
      <c r="E114" s="92">
        <f t="shared" si="17"/>
        <v>74.088309972315585</v>
      </c>
      <c r="F114" s="92">
        <f t="shared" si="17"/>
        <v>25.911690027684418</v>
      </c>
      <c r="H114" s="91">
        <f t="shared" si="18"/>
        <v>100</v>
      </c>
      <c r="I114" s="92">
        <f t="shared" si="18"/>
        <v>39.529813962492213</v>
      </c>
      <c r="J114" s="92">
        <f t="shared" si="18"/>
        <v>75.177871756604844</v>
      </c>
      <c r="K114" s="92">
        <f t="shared" si="18"/>
        <v>50.508737198241171</v>
      </c>
      <c r="L114" s="92">
        <f t="shared" si="18"/>
        <v>19.752586406619731</v>
      </c>
      <c r="M114" s="92">
        <f t="shared" si="18"/>
        <v>6.4552292769326822</v>
      </c>
      <c r="N114" s="92">
        <f t="shared" si="18"/>
        <v>18.238038153479174</v>
      </c>
    </row>
    <row r="115" spans="2:14" ht="12.75" customHeight="1" x14ac:dyDescent="0.25">
      <c r="B115" s="187" t="s">
        <v>23</v>
      </c>
      <c r="C115" s="5" t="s">
        <v>8</v>
      </c>
      <c r="D115" s="91">
        <f t="shared" si="17"/>
        <v>100</v>
      </c>
      <c r="E115" s="92">
        <f t="shared" si="17"/>
        <v>73.335523482553796</v>
      </c>
      <c r="F115" s="92">
        <f t="shared" si="17"/>
        <v>26.6644765174462</v>
      </c>
      <c r="H115" s="91">
        <f t="shared" si="18"/>
        <v>100</v>
      </c>
      <c r="I115" s="92">
        <f t="shared" si="18"/>
        <v>24.414946447585248</v>
      </c>
      <c r="J115" s="92">
        <f t="shared" si="18"/>
        <v>64.082147097681869</v>
      </c>
      <c r="K115" s="92">
        <f t="shared" si="18"/>
        <v>28.689278307061826</v>
      </c>
      <c r="L115" s="92">
        <f t="shared" si="18"/>
        <v>29.810019404889893</v>
      </c>
      <c r="M115" s="92">
        <f t="shared" si="18"/>
        <v>15.949501798452573</v>
      </c>
      <c r="N115" s="92">
        <f t="shared" si="18"/>
        <v>19.791056769362001</v>
      </c>
    </row>
    <row r="116" spans="2:14" ht="12.75" customHeight="1" x14ac:dyDescent="0.25">
      <c r="B116" s="188"/>
      <c r="C116" s="5" t="s">
        <v>9</v>
      </c>
      <c r="D116" s="91">
        <f t="shared" si="17"/>
        <v>100</v>
      </c>
      <c r="E116" s="92">
        <f t="shared" si="17"/>
        <v>81.921541421997702</v>
      </c>
      <c r="F116" s="92">
        <f t="shared" si="17"/>
        <v>18.078458578002301</v>
      </c>
      <c r="H116" s="91">
        <f t="shared" si="18"/>
        <v>100</v>
      </c>
      <c r="I116" s="92">
        <f t="shared" si="18"/>
        <v>28.473843169044809</v>
      </c>
      <c r="J116" s="92">
        <f t="shared" si="18"/>
        <v>55.913907245006442</v>
      </c>
      <c r="K116" s="92">
        <f t="shared" si="18"/>
        <v>41.752151343179463</v>
      </c>
      <c r="L116" s="92">
        <f t="shared" si="18"/>
        <v>48.799930485770538</v>
      </c>
      <c r="M116" s="92">
        <f t="shared" si="18"/>
        <v>24.578941324440038</v>
      </c>
      <c r="N116" s="92">
        <f t="shared" si="18"/>
        <v>20.630270946416594</v>
      </c>
    </row>
    <row r="117" spans="2:14" ht="12.75" customHeight="1" x14ac:dyDescent="0.25">
      <c r="B117" s="188"/>
      <c r="C117" s="5" t="s">
        <v>10</v>
      </c>
      <c r="D117" s="91">
        <f t="shared" si="17"/>
        <v>100</v>
      </c>
      <c r="E117" s="92">
        <f t="shared" si="17"/>
        <v>77.092556375080392</v>
      </c>
      <c r="F117" s="92">
        <f t="shared" si="17"/>
        <v>22.907443624919608</v>
      </c>
      <c r="H117" s="91">
        <f t="shared" si="18"/>
        <v>100</v>
      </c>
      <c r="I117" s="92">
        <f t="shared" si="18"/>
        <v>30.238702679462016</v>
      </c>
      <c r="J117" s="92">
        <f t="shared" si="18"/>
        <v>57.597183934069015</v>
      </c>
      <c r="K117" s="92">
        <f t="shared" si="18"/>
        <v>57.843259404017353</v>
      </c>
      <c r="L117" s="92">
        <f t="shared" si="18"/>
        <v>55.171560177338023</v>
      </c>
      <c r="M117" s="92">
        <f t="shared" si="18"/>
        <v>26.16454608937379</v>
      </c>
      <c r="N117" s="92">
        <f t="shared" si="18"/>
        <v>21.885816319368338</v>
      </c>
    </row>
    <row r="118" spans="2:14" ht="12.75" customHeight="1" x14ac:dyDescent="0.25">
      <c r="B118" s="188"/>
      <c r="C118" s="5" t="s">
        <v>77</v>
      </c>
      <c r="D118" s="111"/>
      <c r="E118" s="111"/>
      <c r="F118" s="111"/>
      <c r="H118" s="111"/>
      <c r="I118" s="95">
        <v>0</v>
      </c>
      <c r="J118" s="95">
        <v>0</v>
      </c>
      <c r="K118" s="95">
        <v>0</v>
      </c>
      <c r="L118" s="111"/>
      <c r="M118" s="111"/>
      <c r="N118" s="111"/>
    </row>
    <row r="119" spans="2:14" ht="12.75" customHeight="1" x14ac:dyDescent="0.25">
      <c r="B119" s="188" t="s">
        <v>38</v>
      </c>
      <c r="C119" s="5" t="s">
        <v>37</v>
      </c>
      <c r="D119" s="91">
        <f t="shared" ref="D119:F127" si="19">D17/$D17*100</f>
        <v>100</v>
      </c>
      <c r="E119" s="92">
        <f t="shared" si="19"/>
        <v>77.002722916653354</v>
      </c>
      <c r="F119" s="92">
        <f t="shared" si="19"/>
        <v>22.997277083346646</v>
      </c>
      <c r="H119" s="91">
        <f t="shared" ref="H119:N119" si="20">H17/$H17*100</f>
        <v>100</v>
      </c>
      <c r="I119" s="92">
        <f t="shared" si="20"/>
        <v>27.800586209454643</v>
      </c>
      <c r="J119" s="92">
        <f t="shared" si="20"/>
        <v>59.587910785890095</v>
      </c>
      <c r="K119" s="92">
        <f t="shared" si="20"/>
        <v>41.290390346667671</v>
      </c>
      <c r="L119" s="92">
        <f t="shared" si="20"/>
        <v>41.816159422669749</v>
      </c>
      <c r="M119" s="92">
        <f t="shared" si="20"/>
        <v>21.242168097880903</v>
      </c>
      <c r="N119" s="92">
        <f t="shared" si="20"/>
        <v>20.888366996725193</v>
      </c>
    </row>
    <row r="120" spans="2:14" ht="12.75" customHeight="1" x14ac:dyDescent="0.25">
      <c r="B120" s="189"/>
      <c r="C120" s="5" t="s">
        <v>20</v>
      </c>
      <c r="D120" s="91">
        <f t="shared" si="19"/>
        <v>100</v>
      </c>
      <c r="E120" s="92">
        <f t="shared" si="19"/>
        <v>74.036203451790925</v>
      </c>
      <c r="F120" s="92">
        <f t="shared" si="19"/>
        <v>25.963796548209078</v>
      </c>
      <c r="H120" s="91">
        <f t="shared" ref="H120:H127" si="21">H18/$H18*100</f>
        <v>100</v>
      </c>
      <c r="I120" s="93"/>
      <c r="J120" s="92">
        <f t="shared" ref="J120:M127" si="22">J18/$H18*100</f>
        <v>59.647309995842456</v>
      </c>
      <c r="K120" s="92">
        <f t="shared" si="22"/>
        <v>20.400813892296124</v>
      </c>
      <c r="L120" s="92">
        <f t="shared" si="22"/>
        <v>46.373544711921284</v>
      </c>
      <c r="M120" s="92">
        <f t="shared" si="22"/>
        <v>26.984263199169888</v>
      </c>
      <c r="N120" s="93"/>
    </row>
    <row r="121" spans="2:14" ht="12.75" customHeight="1" x14ac:dyDescent="0.25">
      <c r="B121" s="160" t="s">
        <v>25</v>
      </c>
      <c r="C121" s="5" t="s">
        <v>11</v>
      </c>
      <c r="D121" s="91">
        <f t="shared" si="19"/>
        <v>100</v>
      </c>
      <c r="E121" s="92">
        <f t="shared" si="19"/>
        <v>75.689254144315825</v>
      </c>
      <c r="F121" s="92">
        <f t="shared" si="19"/>
        <v>24.310745855684164</v>
      </c>
      <c r="H121" s="91">
        <f t="shared" si="21"/>
        <v>100</v>
      </c>
      <c r="I121" s="92">
        <f t="shared" ref="I121:I127" si="23">I19/$H19*100</f>
        <v>27.657976732043515</v>
      </c>
      <c r="J121" s="92">
        <f t="shared" si="22"/>
        <v>66.804108049490665</v>
      </c>
      <c r="K121" s="92">
        <f t="shared" si="22"/>
        <v>36.092449287566566</v>
      </c>
      <c r="L121" s="92">
        <f t="shared" si="22"/>
        <v>37.886817140314022</v>
      </c>
      <c r="M121" s="92">
        <f t="shared" si="22"/>
        <v>18.280407055760666</v>
      </c>
      <c r="N121" s="92">
        <f t="shared" ref="N121:N127" si="24">N19/$H19*100</f>
        <v>22.628308817655387</v>
      </c>
    </row>
    <row r="122" spans="2:14" ht="12.75" customHeight="1" x14ac:dyDescent="0.25">
      <c r="B122" s="161"/>
      <c r="C122" s="5" t="s">
        <v>12</v>
      </c>
      <c r="D122" s="91">
        <f t="shared" si="19"/>
        <v>100</v>
      </c>
      <c r="E122" s="92">
        <f t="shared" si="19"/>
        <v>72.986992878209861</v>
      </c>
      <c r="F122" s="92">
        <f t="shared" si="19"/>
        <v>27.013007121790128</v>
      </c>
      <c r="H122" s="91">
        <f t="shared" si="21"/>
        <v>100</v>
      </c>
      <c r="I122" s="92">
        <f t="shared" si="23"/>
        <v>24.099013272442821</v>
      </c>
      <c r="J122" s="92">
        <f t="shared" si="22"/>
        <v>63.591034347044264</v>
      </c>
      <c r="K122" s="92">
        <f t="shared" si="22"/>
        <v>30.823716039796384</v>
      </c>
      <c r="L122" s="92">
        <f t="shared" si="22"/>
        <v>37.6213274463461</v>
      </c>
      <c r="M122" s="92">
        <f t="shared" si="22"/>
        <v>19.064938200826436</v>
      </c>
      <c r="N122" s="92">
        <f t="shared" si="24"/>
        <v>17.785845042032982</v>
      </c>
    </row>
    <row r="123" spans="2:14" ht="12.75" customHeight="1" x14ac:dyDescent="0.25">
      <c r="B123" s="162"/>
      <c r="C123" s="5" t="s">
        <v>13</v>
      </c>
      <c r="D123" s="91">
        <f t="shared" si="19"/>
        <v>100</v>
      </c>
      <c r="E123" s="92">
        <f t="shared" si="19"/>
        <v>78.927868927616686</v>
      </c>
      <c r="F123" s="92">
        <f t="shared" si="19"/>
        <v>21.072131072383321</v>
      </c>
      <c r="H123" s="91">
        <f t="shared" si="21"/>
        <v>100</v>
      </c>
      <c r="I123" s="92">
        <f t="shared" si="23"/>
        <v>28.249191177263882</v>
      </c>
      <c r="J123" s="92">
        <f t="shared" si="22"/>
        <v>56.23536662596814</v>
      </c>
      <c r="K123" s="92">
        <f t="shared" si="22"/>
        <v>45.016718817560395</v>
      </c>
      <c r="L123" s="92">
        <f t="shared" si="22"/>
        <v>45.002176722245395</v>
      </c>
      <c r="M123" s="92">
        <f t="shared" si="22"/>
        <v>23.433401736845568</v>
      </c>
      <c r="N123" s="92">
        <f t="shared" si="24"/>
        <v>21.294610789814975</v>
      </c>
    </row>
    <row r="124" spans="2:14" ht="12.75" customHeight="1" x14ac:dyDescent="0.25">
      <c r="B124" s="160" t="s">
        <v>24</v>
      </c>
      <c r="C124" s="5" t="s">
        <v>14</v>
      </c>
      <c r="D124" s="91">
        <f t="shared" si="19"/>
        <v>100</v>
      </c>
      <c r="E124" s="92">
        <f t="shared" si="19"/>
        <v>78.653752417844757</v>
      </c>
      <c r="F124" s="92">
        <f t="shared" si="19"/>
        <v>21.346247582155247</v>
      </c>
      <c r="H124" s="91">
        <f t="shared" si="21"/>
        <v>100</v>
      </c>
      <c r="I124" s="92">
        <f t="shared" si="23"/>
        <v>25.279885615782355</v>
      </c>
      <c r="J124" s="92">
        <f t="shared" si="22"/>
        <v>59.679688740588773</v>
      </c>
      <c r="K124" s="92">
        <f t="shared" si="22"/>
        <v>35.997648280123748</v>
      </c>
      <c r="L124" s="92">
        <f t="shared" si="22"/>
        <v>37.804543191019128</v>
      </c>
      <c r="M124" s="92">
        <f t="shared" si="22"/>
        <v>16.822329439532201</v>
      </c>
      <c r="N124" s="92">
        <f t="shared" si="24"/>
        <v>23.646395271949263</v>
      </c>
    </row>
    <row r="125" spans="2:14" ht="12.75" customHeight="1" x14ac:dyDescent="0.25">
      <c r="B125" s="161"/>
      <c r="C125" s="5" t="s">
        <v>15</v>
      </c>
      <c r="D125" s="91">
        <f t="shared" si="19"/>
        <v>100</v>
      </c>
      <c r="E125" s="92">
        <f t="shared" si="19"/>
        <v>79.552653153962268</v>
      </c>
      <c r="F125" s="92">
        <f t="shared" si="19"/>
        <v>20.447346846037721</v>
      </c>
      <c r="H125" s="91">
        <f t="shared" si="21"/>
        <v>100</v>
      </c>
      <c r="I125" s="92">
        <f t="shared" si="23"/>
        <v>29.060104990252373</v>
      </c>
      <c r="J125" s="92">
        <f t="shared" si="22"/>
        <v>55.053221091250357</v>
      </c>
      <c r="K125" s="92">
        <f t="shared" si="22"/>
        <v>45.186021048981651</v>
      </c>
      <c r="L125" s="92">
        <f t="shared" si="22"/>
        <v>44.847948404707125</v>
      </c>
      <c r="M125" s="92">
        <f t="shared" si="22"/>
        <v>23.57224900069264</v>
      </c>
      <c r="N125" s="92">
        <f t="shared" si="24"/>
        <v>22.241521501208201</v>
      </c>
    </row>
    <row r="126" spans="2:14" x14ac:dyDescent="0.25">
      <c r="B126" s="161"/>
      <c r="C126" s="5" t="s">
        <v>16</v>
      </c>
      <c r="D126" s="91">
        <f t="shared" si="19"/>
        <v>100</v>
      </c>
      <c r="E126" s="92">
        <f t="shared" si="19"/>
        <v>71.401196313770626</v>
      </c>
      <c r="F126" s="92">
        <f t="shared" si="19"/>
        <v>28.598803686229381</v>
      </c>
      <c r="H126" s="91">
        <f t="shared" si="21"/>
        <v>100</v>
      </c>
      <c r="I126" s="92">
        <f t="shared" si="23"/>
        <v>30.722917940194982</v>
      </c>
      <c r="J126" s="92">
        <f t="shared" si="22"/>
        <v>66.857369723377332</v>
      </c>
      <c r="K126" s="92">
        <f t="shared" si="22"/>
        <v>39.622429166520426</v>
      </c>
      <c r="L126" s="92">
        <f t="shared" si="22"/>
        <v>37.960377129972883</v>
      </c>
      <c r="M126" s="92">
        <f t="shared" si="22"/>
        <v>18.831609975933997</v>
      </c>
      <c r="N126" s="92">
        <f t="shared" si="24"/>
        <v>19.055997386534084</v>
      </c>
    </row>
    <row r="127" spans="2:14" x14ac:dyDescent="0.25">
      <c r="B127" s="162"/>
      <c r="C127" s="5" t="s">
        <v>17</v>
      </c>
      <c r="D127" s="91">
        <f t="shared" si="19"/>
        <v>100</v>
      </c>
      <c r="E127" s="92">
        <f t="shared" si="19"/>
        <v>71.631791710345965</v>
      </c>
      <c r="F127" s="92">
        <f t="shared" si="19"/>
        <v>28.368208289654039</v>
      </c>
      <c r="H127" s="91">
        <f t="shared" si="21"/>
        <v>100</v>
      </c>
      <c r="I127" s="92">
        <f t="shared" si="23"/>
        <v>20.656158925816992</v>
      </c>
      <c r="J127" s="92">
        <f t="shared" si="22"/>
        <v>68.768737478605416</v>
      </c>
      <c r="K127" s="92">
        <f t="shared" si="22"/>
        <v>27.995501492106907</v>
      </c>
      <c r="L127" s="92">
        <f t="shared" si="22"/>
        <v>38.632611788218505</v>
      </c>
      <c r="M127" s="92">
        <f t="shared" si="22"/>
        <v>19.89103747741537</v>
      </c>
      <c r="N127" s="92">
        <f t="shared" si="24"/>
        <v>14.762248189519827</v>
      </c>
    </row>
    <row r="131" spans="2:14" ht="15" customHeight="1" x14ac:dyDescent="0.25">
      <c r="B131" s="192" t="s">
        <v>29</v>
      </c>
      <c r="C131" s="192"/>
      <c r="D131" s="193" t="s">
        <v>151</v>
      </c>
      <c r="E131" s="193"/>
      <c r="F131" s="193"/>
      <c r="H131" s="193" t="s">
        <v>152</v>
      </c>
      <c r="I131" s="193"/>
      <c r="J131" s="193"/>
      <c r="K131" s="193"/>
      <c r="L131" s="193"/>
      <c r="M131" s="193"/>
      <c r="N131" s="193"/>
    </row>
    <row r="132" spans="2:14" ht="44.1" customHeight="1" x14ac:dyDescent="0.25">
      <c r="B132" s="192"/>
      <c r="C132" s="192"/>
      <c r="D132" s="103" t="s">
        <v>19</v>
      </c>
      <c r="E132" s="104" t="s">
        <v>153</v>
      </c>
      <c r="F132" s="104" t="s">
        <v>154</v>
      </c>
      <c r="H132" s="103" t="s">
        <v>19</v>
      </c>
      <c r="I132" s="104" t="s">
        <v>155</v>
      </c>
      <c r="J132" s="104" t="s">
        <v>156</v>
      </c>
      <c r="K132" s="104" t="s">
        <v>157</v>
      </c>
      <c r="L132" s="104" t="s">
        <v>158</v>
      </c>
      <c r="M132" s="104" t="s">
        <v>159</v>
      </c>
      <c r="N132" s="104" t="s">
        <v>160</v>
      </c>
    </row>
    <row r="133" spans="2:14" ht="12.75" customHeight="1" x14ac:dyDescent="0.25">
      <c r="B133" s="187" t="s">
        <v>161</v>
      </c>
      <c r="C133" s="105" t="s">
        <v>19</v>
      </c>
      <c r="D133" s="91">
        <f t="shared" ref="D133:F138" si="25">D31/$D31*100</f>
        <v>100</v>
      </c>
      <c r="E133" s="91">
        <f t="shared" si="25"/>
        <v>76.817994202816365</v>
      </c>
      <c r="F133" s="91">
        <f t="shared" si="25"/>
        <v>23.182005797183631</v>
      </c>
      <c r="H133" s="91">
        <f t="shared" ref="H133:N136" si="26">H31/$H31*100</f>
        <v>100</v>
      </c>
      <c r="I133" s="91">
        <f t="shared" si="26"/>
        <v>46.574706810045711</v>
      </c>
      <c r="J133" s="91">
        <f t="shared" si="26"/>
        <v>102.58112271379596</v>
      </c>
      <c r="K133" s="91">
        <f t="shared" si="26"/>
        <v>68.919376425623085</v>
      </c>
      <c r="L133" s="91">
        <f t="shared" si="26"/>
        <v>72.453420538241019</v>
      </c>
      <c r="M133" s="91">
        <f t="shared" si="26"/>
        <v>37.159623808571034</v>
      </c>
      <c r="N133" s="91">
        <f t="shared" si="26"/>
        <v>35.332069089331348</v>
      </c>
    </row>
    <row r="134" spans="2:14" ht="12.75" customHeight="1" x14ac:dyDescent="0.25">
      <c r="B134" s="188"/>
      <c r="C134" s="5" t="s">
        <v>162</v>
      </c>
      <c r="D134" s="91">
        <f t="shared" si="25"/>
        <v>100</v>
      </c>
      <c r="E134" s="92">
        <f t="shared" si="25"/>
        <v>76.077543167022398</v>
      </c>
      <c r="F134" s="92">
        <f t="shared" si="25"/>
        <v>23.922456832977602</v>
      </c>
      <c r="H134" s="91">
        <f t="shared" si="26"/>
        <v>100</v>
      </c>
      <c r="I134" s="92">
        <f t="shared" si="26"/>
        <v>26.764950924435261</v>
      </c>
      <c r="J134" s="92">
        <f t="shared" si="26"/>
        <v>52.857051351779859</v>
      </c>
      <c r="K134" s="92">
        <f t="shared" si="26"/>
        <v>39.453435592149525</v>
      </c>
      <c r="L134" s="92">
        <f t="shared" si="26"/>
        <v>50.219815615364858</v>
      </c>
      <c r="M134" s="92">
        <f t="shared" si="26"/>
        <v>21.393520625787264</v>
      </c>
      <c r="N134" s="92">
        <f t="shared" si="26"/>
        <v>18.628130293737293</v>
      </c>
    </row>
    <row r="135" spans="2:14" ht="12.75" customHeight="1" x14ac:dyDescent="0.25">
      <c r="B135" s="188"/>
      <c r="C135" s="5" t="s">
        <v>88</v>
      </c>
      <c r="D135" s="91">
        <f t="shared" si="25"/>
        <v>100</v>
      </c>
      <c r="E135" s="92">
        <f t="shared" si="25"/>
        <v>76.578980970139568</v>
      </c>
      <c r="F135" s="92">
        <f t="shared" si="25"/>
        <v>23.421019029860439</v>
      </c>
      <c r="H135" s="91">
        <f t="shared" si="26"/>
        <v>100</v>
      </c>
      <c r="I135" s="92">
        <f t="shared" si="26"/>
        <v>25.320510521724682</v>
      </c>
      <c r="J135" s="92">
        <f t="shared" si="26"/>
        <v>59.683025310852415</v>
      </c>
      <c r="K135" s="92">
        <f t="shared" si="26"/>
        <v>32.053160180201445</v>
      </c>
      <c r="L135" s="92">
        <f t="shared" si="26"/>
        <v>46.544551708275122</v>
      </c>
      <c r="M135" s="92">
        <f t="shared" si="26"/>
        <v>24.969666474071701</v>
      </c>
      <c r="N135" s="92">
        <f t="shared" si="26"/>
        <v>23.820985614470995</v>
      </c>
    </row>
    <row r="136" spans="2:14" ht="12.75" customHeight="1" x14ac:dyDescent="0.25">
      <c r="B136" s="188"/>
      <c r="C136" s="5" t="s">
        <v>89</v>
      </c>
      <c r="D136" s="91">
        <f t="shared" si="25"/>
        <v>100</v>
      </c>
      <c r="E136" s="92">
        <f t="shared" si="25"/>
        <v>73.047043736626577</v>
      </c>
      <c r="F136" s="92">
        <f t="shared" si="25"/>
        <v>26.952956263373423</v>
      </c>
      <c r="H136" s="91">
        <f t="shared" si="26"/>
        <v>100</v>
      </c>
      <c r="I136" s="92">
        <f t="shared" si="26"/>
        <v>40.888928749085885</v>
      </c>
      <c r="J136" s="92">
        <f t="shared" si="26"/>
        <v>80.36093218058069</v>
      </c>
      <c r="K136" s="92">
        <f t="shared" si="26"/>
        <v>55.163818397619202</v>
      </c>
      <c r="L136" s="92">
        <f t="shared" si="26"/>
        <v>19.163359867750231</v>
      </c>
      <c r="M136" s="92">
        <f t="shared" si="26"/>
        <v>6.3723169825423671</v>
      </c>
      <c r="N136" s="92">
        <f t="shared" si="26"/>
        <v>18.642167089914192</v>
      </c>
    </row>
    <row r="137" spans="2:14" ht="12.75" customHeight="1" x14ac:dyDescent="0.25">
      <c r="B137" s="188"/>
      <c r="C137" s="5" t="s">
        <v>90</v>
      </c>
      <c r="D137" s="91">
        <f t="shared" si="25"/>
        <v>100</v>
      </c>
      <c r="E137" s="92">
        <f t="shared" si="25"/>
        <v>89.652472295482198</v>
      </c>
      <c r="F137" s="92">
        <f t="shared" si="25"/>
        <v>10.347527704517811</v>
      </c>
      <c r="H137" s="91">
        <f t="shared" ref="H137:H153" si="27">H35/$H35*100</f>
        <v>100</v>
      </c>
      <c r="I137" s="93"/>
      <c r="J137" s="92">
        <f>J35/$H35*100</f>
        <v>36.02954046325133</v>
      </c>
      <c r="K137" s="92">
        <f>K35/$H35*100</f>
        <v>25.447041057579185</v>
      </c>
      <c r="L137" s="92">
        <f>L35/$H35*100</f>
        <v>61.011537282532892</v>
      </c>
      <c r="M137" s="92">
        <f>M35/$H35*100</f>
        <v>53.595737176953776</v>
      </c>
      <c r="N137" s="92">
        <f>N35/$H35*100</f>
        <v>33.419057263069966</v>
      </c>
    </row>
    <row r="138" spans="2:14" ht="12.75" customHeight="1" x14ac:dyDescent="0.25">
      <c r="B138" s="188"/>
      <c r="C138" s="5" t="s">
        <v>91</v>
      </c>
      <c r="D138" s="91">
        <f t="shared" si="25"/>
        <v>100</v>
      </c>
      <c r="E138" s="92">
        <f t="shared" si="25"/>
        <v>74.089220761253614</v>
      </c>
      <c r="F138" s="92">
        <f t="shared" si="25"/>
        <v>25.910779238746372</v>
      </c>
      <c r="H138" s="91">
        <f t="shared" si="27"/>
        <v>100</v>
      </c>
      <c r="I138" s="92">
        <f>I36/$H36*100</f>
        <v>19.045071003780585</v>
      </c>
      <c r="J138" s="92">
        <f>J36/$H36*100</f>
        <v>77.225941993376352</v>
      </c>
      <c r="K138" s="92">
        <f>K36/$H36*100</f>
        <v>20.288634718204847</v>
      </c>
      <c r="L138" s="92">
        <f>L36/$H36*100</f>
        <v>19.022607702903191</v>
      </c>
      <c r="M138" s="93"/>
      <c r="N138" s="92">
        <f>N36/$H36*100</f>
        <v>14.08551451179536</v>
      </c>
    </row>
    <row r="139" spans="2:14" ht="12.75" customHeight="1" x14ac:dyDescent="0.25">
      <c r="B139" s="188"/>
      <c r="C139" s="5" t="s">
        <v>92</v>
      </c>
      <c r="D139" s="91">
        <f>D37/$D37*100</f>
        <v>100</v>
      </c>
      <c r="E139" s="92">
        <f>E37/$D37*100</f>
        <v>86.605790232098286</v>
      </c>
      <c r="F139" s="93"/>
      <c r="H139" s="91">
        <f t="shared" si="27"/>
        <v>100</v>
      </c>
      <c r="I139" s="93"/>
      <c r="J139" s="92">
        <f>J37/$H37*100</f>
        <v>82.914436221371858</v>
      </c>
      <c r="K139" s="92">
        <f>K37/$H37*100</f>
        <v>41.672365259795733</v>
      </c>
      <c r="L139" s="92">
        <f>L37/$H37*100</f>
        <v>30.465093140454396</v>
      </c>
      <c r="M139" s="93"/>
      <c r="N139" s="93"/>
    </row>
    <row r="140" spans="2:14" ht="12.75" customHeight="1" x14ac:dyDescent="0.25">
      <c r="B140" s="189"/>
      <c r="C140" s="5" t="s">
        <v>93</v>
      </c>
      <c r="D140" s="91">
        <f t="shared" ref="D140:D153" si="28">D38/$D38*100</f>
        <v>100</v>
      </c>
      <c r="E140" s="93"/>
      <c r="F140" s="93"/>
      <c r="H140" s="91">
        <f t="shared" si="27"/>
        <v>100</v>
      </c>
      <c r="I140" s="93"/>
      <c r="J140" s="93"/>
      <c r="K140" s="93"/>
      <c r="L140" s="93"/>
      <c r="M140" s="93"/>
      <c r="N140" s="93"/>
    </row>
    <row r="141" spans="2:14" ht="12.75" customHeight="1" x14ac:dyDescent="0.25">
      <c r="B141" s="187" t="s">
        <v>163</v>
      </c>
      <c r="C141" s="5" t="s">
        <v>49</v>
      </c>
      <c r="D141" s="91">
        <f t="shared" si="28"/>
        <v>100</v>
      </c>
      <c r="E141" s="92">
        <f>E39/$D39*100</f>
        <v>77.484811411735834</v>
      </c>
      <c r="F141" s="92">
        <f>F39/$D39*100</f>
        <v>22.515188588264166</v>
      </c>
      <c r="H141" s="91">
        <f t="shared" si="27"/>
        <v>100</v>
      </c>
      <c r="I141" s="92">
        <f t="shared" ref="I141:N141" si="29">I39/$H39*100</f>
        <v>27.681481254360108</v>
      </c>
      <c r="J141" s="92">
        <f t="shared" si="29"/>
        <v>54.504555412038215</v>
      </c>
      <c r="K141" s="92">
        <f t="shared" si="29"/>
        <v>42.104882073254181</v>
      </c>
      <c r="L141" s="92">
        <f t="shared" si="29"/>
        <v>52.748196169833285</v>
      </c>
      <c r="M141" s="92">
        <f t="shared" si="29"/>
        <v>17.334488698760449</v>
      </c>
      <c r="N141" s="92">
        <f t="shared" si="29"/>
        <v>21.103444558024545</v>
      </c>
    </row>
    <row r="142" spans="2:14" ht="12.75" customHeight="1" x14ac:dyDescent="0.25">
      <c r="B142" s="188"/>
      <c r="C142" s="5" t="s">
        <v>94</v>
      </c>
      <c r="D142" s="91">
        <f t="shared" si="28"/>
        <v>100</v>
      </c>
      <c r="E142" s="92">
        <f t="shared" ref="E142:E153" si="30">E40/$D40*100</f>
        <v>91.228156221604621</v>
      </c>
      <c r="F142" s="93"/>
      <c r="H142" s="91">
        <f t="shared" si="27"/>
        <v>100</v>
      </c>
      <c r="I142" s="93"/>
      <c r="J142" s="92">
        <f t="shared" ref="J142:J153" si="31">J40/$H40*100</f>
        <v>26.659943994722362</v>
      </c>
      <c r="K142" s="93"/>
      <c r="L142" s="92">
        <f t="shared" ref="L142:L150" si="32">L40/$H40*100</f>
        <v>56.308714086754719</v>
      </c>
      <c r="M142" s="93"/>
      <c r="N142" s="93"/>
    </row>
    <row r="143" spans="2:14" ht="12.75" customHeight="1" x14ac:dyDescent="0.25">
      <c r="B143" s="188"/>
      <c r="C143" s="5" t="s">
        <v>95</v>
      </c>
      <c r="D143" s="91">
        <f t="shared" si="28"/>
        <v>100</v>
      </c>
      <c r="E143" s="92">
        <f t="shared" si="30"/>
        <v>78.705525963447258</v>
      </c>
      <c r="F143" s="92">
        <f t="shared" ref="F143:F151" si="33">F41/$D41*100</f>
        <v>21.294474036552732</v>
      </c>
      <c r="H143" s="91">
        <f t="shared" si="27"/>
        <v>100</v>
      </c>
      <c r="I143" s="92">
        <f t="shared" ref="I143:I151" si="34">I41/$H41*100</f>
        <v>13.657501362522256</v>
      </c>
      <c r="J143" s="92">
        <f t="shared" si="31"/>
        <v>47.678317231375509</v>
      </c>
      <c r="K143" s="92">
        <f t="shared" ref="K143:K151" si="35">K41/$H41*100</f>
        <v>32.766614147467457</v>
      </c>
      <c r="L143" s="92">
        <f t="shared" si="32"/>
        <v>47.329347913249222</v>
      </c>
      <c r="M143" s="92">
        <f t="shared" ref="M143:N150" si="36">M41/$H41*100</f>
        <v>22.323478451690239</v>
      </c>
      <c r="N143" s="92">
        <f t="shared" si="36"/>
        <v>11.705117072396874</v>
      </c>
    </row>
    <row r="144" spans="2:14" ht="12.75" customHeight="1" x14ac:dyDescent="0.25">
      <c r="B144" s="188"/>
      <c r="C144" s="5" t="s">
        <v>96</v>
      </c>
      <c r="D144" s="91">
        <f t="shared" si="28"/>
        <v>100</v>
      </c>
      <c r="E144" s="92">
        <f t="shared" si="30"/>
        <v>75.280777347496326</v>
      </c>
      <c r="F144" s="92">
        <f t="shared" si="33"/>
        <v>24.719222652503685</v>
      </c>
      <c r="H144" s="91">
        <f t="shared" si="27"/>
        <v>100</v>
      </c>
      <c r="I144" s="92">
        <f t="shared" si="34"/>
        <v>28.949062650603913</v>
      </c>
      <c r="J144" s="92">
        <f t="shared" si="31"/>
        <v>67.509650091624295</v>
      </c>
      <c r="K144" s="92">
        <f t="shared" si="35"/>
        <v>29.43874002554055</v>
      </c>
      <c r="L144" s="92">
        <f t="shared" si="32"/>
        <v>52.71838528533187</v>
      </c>
      <c r="M144" s="92">
        <f t="shared" si="36"/>
        <v>25.832752373037373</v>
      </c>
      <c r="N144" s="92">
        <f t="shared" si="36"/>
        <v>30.286397737261456</v>
      </c>
    </row>
    <row r="145" spans="2:14" ht="12.75" customHeight="1" x14ac:dyDescent="0.25">
      <c r="B145" s="190"/>
      <c r="C145" s="5" t="s">
        <v>97</v>
      </c>
      <c r="D145" s="91">
        <f t="shared" si="28"/>
        <v>100</v>
      </c>
      <c r="E145" s="92">
        <f t="shared" si="30"/>
        <v>71.740790739587581</v>
      </c>
      <c r="F145" s="92">
        <f t="shared" si="33"/>
        <v>28.259209260412423</v>
      </c>
      <c r="H145" s="91">
        <f t="shared" si="27"/>
        <v>100</v>
      </c>
      <c r="I145" s="92">
        <f t="shared" si="34"/>
        <v>34.467142518195033</v>
      </c>
      <c r="J145" s="92">
        <f t="shared" si="31"/>
        <v>60.920719550298621</v>
      </c>
      <c r="K145" s="92">
        <f t="shared" si="35"/>
        <v>48.55553106004264</v>
      </c>
      <c r="L145" s="92">
        <f t="shared" si="32"/>
        <v>53.09995230508315</v>
      </c>
      <c r="M145" s="92">
        <f t="shared" si="36"/>
        <v>26.287245599527626</v>
      </c>
      <c r="N145" s="92">
        <f t="shared" si="36"/>
        <v>14.831433990820225</v>
      </c>
    </row>
    <row r="146" spans="2:14" ht="12.75" customHeight="1" x14ac:dyDescent="0.25">
      <c r="B146" s="187" t="s">
        <v>164</v>
      </c>
      <c r="C146" s="5" t="s">
        <v>112</v>
      </c>
      <c r="D146" s="91">
        <f t="shared" si="28"/>
        <v>100</v>
      </c>
      <c r="E146" s="92">
        <f t="shared" si="30"/>
        <v>75.236410080024157</v>
      </c>
      <c r="F146" s="92">
        <f t="shared" si="33"/>
        <v>24.763589919975839</v>
      </c>
      <c r="H146" s="91">
        <f t="shared" si="27"/>
        <v>100</v>
      </c>
      <c r="I146" s="92">
        <f t="shared" si="34"/>
        <v>22.362681992594595</v>
      </c>
      <c r="J146" s="92">
        <f t="shared" si="31"/>
        <v>63.713020554310276</v>
      </c>
      <c r="K146" s="92">
        <f t="shared" si="35"/>
        <v>34.371757141805368</v>
      </c>
      <c r="L146" s="92">
        <f t="shared" si="32"/>
        <v>33.917204347026789</v>
      </c>
      <c r="M146" s="92">
        <f t="shared" si="36"/>
        <v>17.242930403832236</v>
      </c>
      <c r="N146" s="92">
        <f t="shared" si="36"/>
        <v>16.986267333456304</v>
      </c>
    </row>
    <row r="147" spans="2:14" ht="12.75" customHeight="1" x14ac:dyDescent="0.25">
      <c r="B147" s="188"/>
      <c r="C147" s="5" t="s">
        <v>98</v>
      </c>
      <c r="D147" s="91">
        <f t="shared" si="28"/>
        <v>100</v>
      </c>
      <c r="E147" s="92">
        <f t="shared" si="30"/>
        <v>77.128605033822666</v>
      </c>
      <c r="F147" s="92">
        <f t="shared" si="33"/>
        <v>22.871394966177327</v>
      </c>
      <c r="H147" s="91">
        <f t="shared" si="27"/>
        <v>100</v>
      </c>
      <c r="I147" s="92">
        <f t="shared" si="34"/>
        <v>31.245407128623746</v>
      </c>
      <c r="J147" s="92">
        <f t="shared" si="31"/>
        <v>58.547335781180998</v>
      </c>
      <c r="K147" s="92">
        <f t="shared" si="35"/>
        <v>41.77363583308555</v>
      </c>
      <c r="L147" s="92">
        <f t="shared" si="32"/>
        <v>45.351755982563255</v>
      </c>
      <c r="M147" s="92">
        <f t="shared" si="36"/>
        <v>23.479820522786866</v>
      </c>
      <c r="N147" s="92">
        <f t="shared" si="36"/>
        <v>21.223732476855655</v>
      </c>
    </row>
    <row r="148" spans="2:14" ht="12.75" customHeight="1" x14ac:dyDescent="0.25">
      <c r="B148" s="188"/>
      <c r="C148" s="5" t="s">
        <v>113</v>
      </c>
      <c r="D148" s="91">
        <f t="shared" si="28"/>
        <v>100</v>
      </c>
      <c r="E148" s="92">
        <f t="shared" si="30"/>
        <v>80.080068439106284</v>
      </c>
      <c r="F148" s="92">
        <f t="shared" si="33"/>
        <v>19.919931560893726</v>
      </c>
      <c r="H148" s="91">
        <f t="shared" si="27"/>
        <v>100</v>
      </c>
      <c r="I148" s="92">
        <f t="shared" si="34"/>
        <v>20.242973017995595</v>
      </c>
      <c r="J148" s="92">
        <f t="shared" si="31"/>
        <v>52.835672836796199</v>
      </c>
      <c r="K148" s="92">
        <f t="shared" si="35"/>
        <v>47.862895984049743</v>
      </c>
      <c r="L148" s="92">
        <f t="shared" si="32"/>
        <v>49.723395327362667</v>
      </c>
      <c r="M148" s="92">
        <f t="shared" si="36"/>
        <v>24.874685707063694</v>
      </c>
      <c r="N148" s="92">
        <f t="shared" si="36"/>
        <v>27.282777399974222</v>
      </c>
    </row>
    <row r="149" spans="2:14" ht="12.75" customHeight="1" x14ac:dyDescent="0.25">
      <c r="B149" s="187" t="s">
        <v>165</v>
      </c>
      <c r="C149" s="5" t="s">
        <v>99</v>
      </c>
      <c r="D149" s="91">
        <f t="shared" si="28"/>
        <v>100</v>
      </c>
      <c r="E149" s="92">
        <f t="shared" si="30"/>
        <v>78.358223195330638</v>
      </c>
      <c r="F149" s="92">
        <f t="shared" si="33"/>
        <v>21.641776804669366</v>
      </c>
      <c r="H149" s="91">
        <f t="shared" si="27"/>
        <v>100</v>
      </c>
      <c r="I149" s="92">
        <f t="shared" si="34"/>
        <v>20.866513013128024</v>
      </c>
      <c r="J149" s="92">
        <f t="shared" si="31"/>
        <v>46.441464380976186</v>
      </c>
      <c r="K149" s="92">
        <f t="shared" si="35"/>
        <v>36.803898704257143</v>
      </c>
      <c r="L149" s="92">
        <f t="shared" si="32"/>
        <v>55.834846210748232</v>
      </c>
      <c r="M149" s="92">
        <f t="shared" si="36"/>
        <v>36.495839735274629</v>
      </c>
      <c r="N149" s="92">
        <f t="shared" si="36"/>
        <v>22.917827868123915</v>
      </c>
    </row>
    <row r="150" spans="2:14" ht="12.75" customHeight="1" x14ac:dyDescent="0.25">
      <c r="B150" s="188"/>
      <c r="C150" s="5" t="s">
        <v>100</v>
      </c>
      <c r="D150" s="91">
        <f t="shared" si="28"/>
        <v>100</v>
      </c>
      <c r="E150" s="92">
        <f t="shared" si="30"/>
        <v>78.353877838809993</v>
      </c>
      <c r="F150" s="92">
        <f t="shared" si="33"/>
        <v>21.646122161190007</v>
      </c>
      <c r="H150" s="91">
        <f t="shared" si="27"/>
        <v>100</v>
      </c>
      <c r="I150" s="92">
        <f t="shared" si="34"/>
        <v>29.996216916589091</v>
      </c>
      <c r="J150" s="92">
        <f t="shared" si="31"/>
        <v>66.095156931911774</v>
      </c>
      <c r="K150" s="92">
        <f t="shared" si="35"/>
        <v>45.088260197353833</v>
      </c>
      <c r="L150" s="92">
        <f t="shared" si="32"/>
        <v>33.812514943988923</v>
      </c>
      <c r="M150" s="92">
        <f t="shared" si="36"/>
        <v>12.080928226712158</v>
      </c>
      <c r="N150" s="92">
        <f t="shared" si="36"/>
        <v>18.264995468949607</v>
      </c>
    </row>
    <row r="151" spans="2:14" ht="12.75" customHeight="1" x14ac:dyDescent="0.25">
      <c r="B151" s="188"/>
      <c r="C151" s="5" t="s">
        <v>101</v>
      </c>
      <c r="D151" s="91">
        <f t="shared" si="28"/>
        <v>100</v>
      </c>
      <c r="E151" s="92">
        <f t="shared" si="30"/>
        <v>52.926863985027516</v>
      </c>
      <c r="F151" s="92">
        <f t="shared" si="33"/>
        <v>47.073136014972484</v>
      </c>
      <c r="H151" s="91">
        <f t="shared" si="27"/>
        <v>100</v>
      </c>
      <c r="I151" s="92">
        <f t="shared" si="34"/>
        <v>34.575772383146912</v>
      </c>
      <c r="J151" s="92">
        <f t="shared" si="31"/>
        <v>85.239094467991578</v>
      </c>
      <c r="K151" s="92">
        <f t="shared" si="35"/>
        <v>16.687005108256852</v>
      </c>
      <c r="L151" s="93"/>
      <c r="M151" s="93"/>
      <c r="N151" s="93"/>
    </row>
    <row r="152" spans="2:14" ht="12.75" customHeight="1" x14ac:dyDescent="0.25">
      <c r="B152" s="188"/>
      <c r="C152" s="5" t="s">
        <v>102</v>
      </c>
      <c r="D152" s="91">
        <f t="shared" si="28"/>
        <v>100</v>
      </c>
      <c r="E152" s="92">
        <f t="shared" si="30"/>
        <v>77.436819942619323</v>
      </c>
      <c r="F152" s="93"/>
      <c r="H152" s="91">
        <f t="shared" si="27"/>
        <v>100</v>
      </c>
      <c r="I152" s="93"/>
      <c r="J152" s="92">
        <f t="shared" si="31"/>
        <v>83.265392823226662</v>
      </c>
      <c r="K152" s="93"/>
      <c r="L152" s="93"/>
      <c r="M152" s="93"/>
      <c r="N152" s="93"/>
    </row>
    <row r="153" spans="2:14" ht="12.75" customHeight="1" x14ac:dyDescent="0.25">
      <c r="B153" s="190"/>
      <c r="C153" s="5" t="s">
        <v>103</v>
      </c>
      <c r="D153" s="91">
        <f t="shared" si="28"/>
        <v>100</v>
      </c>
      <c r="E153" s="92">
        <f t="shared" si="30"/>
        <v>76.046052410294521</v>
      </c>
      <c r="F153" s="92">
        <f>F51/$D51*100</f>
        <v>23.953947589705471</v>
      </c>
      <c r="H153" s="91">
        <f t="shared" si="27"/>
        <v>100</v>
      </c>
      <c r="I153" s="92">
        <f>I51/$H51*100</f>
        <v>30.886147397839704</v>
      </c>
      <c r="J153" s="92">
        <f t="shared" si="31"/>
        <v>66.954489623535295</v>
      </c>
      <c r="K153" s="92">
        <f>K51/$H51*100</f>
        <v>32.521971554102237</v>
      </c>
      <c r="L153" s="92">
        <f>L51/$H51*100</f>
        <v>57.049012341484683</v>
      </c>
      <c r="M153" s="92">
        <f>M51/$H51*100</f>
        <v>24.576636884881005</v>
      </c>
      <c r="N153" s="92">
        <f>N51/$H51*100</f>
        <v>28.869987184402309</v>
      </c>
    </row>
    <row r="154" spans="2:14" ht="12.75" customHeight="1" x14ac:dyDescent="0.25">
      <c r="B154" s="21"/>
      <c r="C154" s="21"/>
      <c r="D154" s="21"/>
      <c r="E154" s="21"/>
      <c r="F154" s="48"/>
      <c r="H154" s="21"/>
      <c r="I154" s="21"/>
      <c r="J154" s="48"/>
      <c r="K154" s="48"/>
      <c r="L154" s="48"/>
      <c r="M154" s="48"/>
      <c r="N154" s="48"/>
    </row>
    <row r="155" spans="2:14" ht="12.75" customHeight="1" x14ac:dyDescent="0.25">
      <c r="B155" s="21"/>
      <c r="C155" s="21"/>
      <c r="D155" s="21"/>
      <c r="E155" s="21"/>
      <c r="F155" s="48"/>
      <c r="H155" s="21"/>
      <c r="I155" s="21"/>
      <c r="J155" s="48"/>
      <c r="K155" s="48"/>
      <c r="L155" s="48"/>
      <c r="M155" s="48"/>
      <c r="N155" s="48"/>
    </row>
    <row r="156" spans="2:14" x14ac:dyDescent="0.25">
      <c r="C156" s="21"/>
      <c r="D156" s="21"/>
      <c r="E156" s="21"/>
      <c r="H156" s="21"/>
      <c r="I156" s="21"/>
    </row>
    <row r="157" spans="2:14" ht="15" customHeight="1" x14ac:dyDescent="0.25">
      <c r="B157" s="191" t="s">
        <v>27</v>
      </c>
      <c r="C157" s="191"/>
      <c r="D157" s="193" t="s">
        <v>151</v>
      </c>
      <c r="E157" s="193"/>
      <c r="F157" s="193"/>
      <c r="H157" s="193" t="s">
        <v>152</v>
      </c>
      <c r="I157" s="193"/>
      <c r="J157" s="193"/>
      <c r="K157" s="193"/>
      <c r="L157" s="193"/>
      <c r="M157" s="193"/>
      <c r="N157" s="193"/>
    </row>
    <row r="158" spans="2:14" ht="24.75" x14ac:dyDescent="0.25">
      <c r="B158" s="191"/>
      <c r="C158" s="191"/>
      <c r="D158" s="103" t="s">
        <v>19</v>
      </c>
      <c r="E158" s="104" t="s">
        <v>153</v>
      </c>
      <c r="F158" s="104" t="s">
        <v>154</v>
      </c>
      <c r="H158" s="103" t="s">
        <v>19</v>
      </c>
      <c r="I158" s="104" t="s">
        <v>155</v>
      </c>
      <c r="J158" s="104" t="s">
        <v>156</v>
      </c>
      <c r="K158" s="104" t="s">
        <v>157</v>
      </c>
      <c r="L158" s="104" t="s">
        <v>158</v>
      </c>
      <c r="M158" s="104" t="s">
        <v>159</v>
      </c>
      <c r="N158" s="104" t="s">
        <v>160</v>
      </c>
    </row>
    <row r="159" spans="2:14" ht="12.75" customHeight="1" x14ac:dyDescent="0.25">
      <c r="B159" s="160" t="s">
        <v>21</v>
      </c>
      <c r="C159" s="105" t="s">
        <v>19</v>
      </c>
      <c r="D159" s="97">
        <v>1529</v>
      </c>
      <c r="E159" s="97">
        <f t="shared" ref="E159:E178" si="37">D159-F159</f>
        <v>1161</v>
      </c>
      <c r="F159" s="97">
        <f>F161+F160</f>
        <v>368</v>
      </c>
      <c r="H159" s="97">
        <v>1529</v>
      </c>
      <c r="I159" s="97">
        <f t="shared" ref="I159:N159" si="38">I160+I161</f>
        <v>307</v>
      </c>
      <c r="J159" s="97">
        <f t="shared" si="38"/>
        <v>737</v>
      </c>
      <c r="K159" s="97">
        <f t="shared" si="38"/>
        <v>419</v>
      </c>
      <c r="L159" s="97">
        <f t="shared" si="38"/>
        <v>453</v>
      </c>
      <c r="M159" s="97">
        <f t="shared" si="38"/>
        <v>231</v>
      </c>
      <c r="N159" s="97">
        <f t="shared" si="38"/>
        <v>234</v>
      </c>
    </row>
    <row r="160" spans="2:14" ht="12.75" customHeight="1" x14ac:dyDescent="0.25">
      <c r="B160" s="161"/>
      <c r="C160" s="5" t="s">
        <v>2</v>
      </c>
      <c r="D160" s="97">
        <v>777</v>
      </c>
      <c r="E160" s="112">
        <f t="shared" si="37"/>
        <v>591</v>
      </c>
      <c r="F160" s="112">
        <v>186</v>
      </c>
      <c r="H160" s="97">
        <v>777</v>
      </c>
      <c r="I160" s="98">
        <v>157</v>
      </c>
      <c r="J160" s="98">
        <v>358</v>
      </c>
      <c r="K160" s="98">
        <v>213</v>
      </c>
      <c r="L160" s="98">
        <v>255</v>
      </c>
      <c r="M160" s="98">
        <v>112</v>
      </c>
      <c r="N160" s="98">
        <v>112</v>
      </c>
    </row>
    <row r="161" spans="2:14" ht="12.75" customHeight="1" x14ac:dyDescent="0.25">
      <c r="B161" s="162"/>
      <c r="C161" s="5" t="s">
        <v>3</v>
      </c>
      <c r="D161" s="97">
        <v>752</v>
      </c>
      <c r="E161" s="112">
        <f t="shared" si="37"/>
        <v>570</v>
      </c>
      <c r="F161" s="112">
        <v>182</v>
      </c>
      <c r="H161" s="97">
        <v>752</v>
      </c>
      <c r="I161" s="98">
        <v>150</v>
      </c>
      <c r="J161" s="98">
        <v>379</v>
      </c>
      <c r="K161" s="98">
        <v>206</v>
      </c>
      <c r="L161" s="98">
        <v>198</v>
      </c>
      <c r="M161" s="98">
        <v>119</v>
      </c>
      <c r="N161" s="98">
        <v>122</v>
      </c>
    </row>
    <row r="162" spans="2:14" ht="12.75" customHeight="1" x14ac:dyDescent="0.25">
      <c r="B162" s="160" t="s">
        <v>22</v>
      </c>
      <c r="C162" s="5" t="s">
        <v>4</v>
      </c>
      <c r="D162" s="97">
        <v>268</v>
      </c>
      <c r="E162" s="112">
        <f t="shared" si="37"/>
        <v>220</v>
      </c>
      <c r="F162" s="112">
        <v>48</v>
      </c>
      <c r="H162" s="97">
        <v>268</v>
      </c>
      <c r="I162" s="98">
        <v>24</v>
      </c>
      <c r="J162" s="98">
        <v>108</v>
      </c>
      <c r="K162" s="98">
        <v>54</v>
      </c>
      <c r="L162" s="98">
        <v>137</v>
      </c>
      <c r="M162" s="98">
        <v>99</v>
      </c>
      <c r="N162" s="98">
        <v>68</v>
      </c>
    </row>
    <row r="163" spans="2:14" ht="12.75" customHeight="1" x14ac:dyDescent="0.25">
      <c r="B163" s="161"/>
      <c r="C163" s="5" t="s">
        <v>5</v>
      </c>
      <c r="D163" s="97">
        <v>345</v>
      </c>
      <c r="E163" s="112">
        <f t="shared" si="37"/>
        <v>250</v>
      </c>
      <c r="F163" s="112">
        <v>95</v>
      </c>
      <c r="H163" s="97">
        <v>345</v>
      </c>
      <c r="I163" s="98">
        <v>49</v>
      </c>
      <c r="J163" s="98">
        <v>135</v>
      </c>
      <c r="K163" s="98">
        <v>83</v>
      </c>
      <c r="L163" s="98">
        <v>131</v>
      </c>
      <c r="M163" s="98">
        <v>68</v>
      </c>
      <c r="N163" s="98">
        <v>42</v>
      </c>
    </row>
    <row r="164" spans="2:14" ht="12.75" customHeight="1" x14ac:dyDescent="0.25">
      <c r="B164" s="161"/>
      <c r="C164" s="5" t="s">
        <v>6</v>
      </c>
      <c r="D164" s="97">
        <v>450</v>
      </c>
      <c r="E164" s="112">
        <f t="shared" si="37"/>
        <v>362</v>
      </c>
      <c r="F164" s="112">
        <v>88</v>
      </c>
      <c r="H164" s="97">
        <v>450</v>
      </c>
      <c r="I164" s="98">
        <v>120</v>
      </c>
      <c r="J164" s="98">
        <v>239</v>
      </c>
      <c r="K164" s="98">
        <v>139</v>
      </c>
      <c r="L164" s="98">
        <v>126</v>
      </c>
      <c r="M164" s="98">
        <v>44</v>
      </c>
      <c r="N164" s="98">
        <v>70</v>
      </c>
    </row>
    <row r="165" spans="2:14" ht="12.75" customHeight="1" x14ac:dyDescent="0.25">
      <c r="B165" s="162"/>
      <c r="C165" s="5" t="s">
        <v>7</v>
      </c>
      <c r="D165" s="97">
        <v>466</v>
      </c>
      <c r="E165" s="112">
        <f t="shared" si="37"/>
        <v>329</v>
      </c>
      <c r="F165" s="112">
        <v>137</v>
      </c>
      <c r="H165" s="97">
        <v>466</v>
      </c>
      <c r="I165" s="98">
        <v>114</v>
      </c>
      <c r="J165" s="98">
        <v>255</v>
      </c>
      <c r="K165" s="98">
        <v>143</v>
      </c>
      <c r="L165" s="98">
        <v>59</v>
      </c>
      <c r="M165" s="98">
        <v>20</v>
      </c>
      <c r="N165" s="98">
        <v>54</v>
      </c>
    </row>
    <row r="166" spans="2:14" ht="12.75" customHeight="1" x14ac:dyDescent="0.25">
      <c r="B166" s="187" t="s">
        <v>23</v>
      </c>
      <c r="C166" s="5" t="s">
        <v>8</v>
      </c>
      <c r="D166" s="97">
        <v>719</v>
      </c>
      <c r="E166" s="112">
        <f t="shared" si="37"/>
        <v>517</v>
      </c>
      <c r="F166" s="112">
        <v>202</v>
      </c>
      <c r="H166" s="97">
        <v>719</v>
      </c>
      <c r="I166" s="98">
        <v>122</v>
      </c>
      <c r="J166" s="98">
        <v>368</v>
      </c>
      <c r="K166" s="98">
        <v>130</v>
      </c>
      <c r="L166" s="98">
        <v>133</v>
      </c>
      <c r="M166" s="98">
        <v>78</v>
      </c>
      <c r="N166" s="98">
        <v>93</v>
      </c>
    </row>
    <row r="167" spans="2:14" ht="12.75" customHeight="1" x14ac:dyDescent="0.25">
      <c r="B167" s="188"/>
      <c r="C167" s="5" t="s">
        <v>9</v>
      </c>
      <c r="D167" s="97">
        <v>461</v>
      </c>
      <c r="E167" s="112">
        <f t="shared" si="37"/>
        <v>374</v>
      </c>
      <c r="F167" s="112">
        <v>87</v>
      </c>
      <c r="H167" s="97">
        <v>461</v>
      </c>
      <c r="I167" s="98">
        <v>102</v>
      </c>
      <c r="J167" s="98">
        <v>224</v>
      </c>
      <c r="K167" s="98">
        <v>147</v>
      </c>
      <c r="L167" s="98">
        <v>169</v>
      </c>
      <c r="M167" s="98">
        <v>84</v>
      </c>
      <c r="N167" s="98">
        <v>79</v>
      </c>
    </row>
    <row r="168" spans="2:14" ht="12.75" customHeight="1" x14ac:dyDescent="0.25">
      <c r="B168" s="188"/>
      <c r="C168" s="5" t="s">
        <v>10</v>
      </c>
      <c r="D168" s="97">
        <v>344</v>
      </c>
      <c r="E168" s="112">
        <f t="shared" si="37"/>
        <v>268</v>
      </c>
      <c r="F168" s="112">
        <v>76</v>
      </c>
      <c r="H168" s="97">
        <v>344</v>
      </c>
      <c r="I168" s="98">
        <v>83</v>
      </c>
      <c r="J168" s="98">
        <v>145</v>
      </c>
      <c r="K168" s="98">
        <v>142</v>
      </c>
      <c r="L168" s="98">
        <v>150</v>
      </c>
      <c r="M168" s="98">
        <v>68</v>
      </c>
      <c r="N168" s="98">
        <v>61</v>
      </c>
    </row>
    <row r="169" spans="2:14" ht="12.75" customHeight="1" x14ac:dyDescent="0.25">
      <c r="B169" s="188"/>
      <c r="C169" s="5" t="s">
        <v>77</v>
      </c>
      <c r="D169" s="97">
        <v>5</v>
      </c>
      <c r="E169" s="112">
        <f t="shared" si="37"/>
        <v>2</v>
      </c>
      <c r="F169" s="112">
        <v>3</v>
      </c>
      <c r="H169" s="97">
        <v>5</v>
      </c>
      <c r="I169" s="98">
        <v>0</v>
      </c>
      <c r="J169" s="98">
        <v>0</v>
      </c>
      <c r="K169" s="98">
        <v>0</v>
      </c>
      <c r="L169" s="98">
        <v>1</v>
      </c>
      <c r="M169" s="98">
        <v>1</v>
      </c>
      <c r="N169" s="98">
        <v>1</v>
      </c>
    </row>
    <row r="170" spans="2:14" ht="12.75" customHeight="1" x14ac:dyDescent="0.25">
      <c r="B170" s="188" t="s">
        <v>38</v>
      </c>
      <c r="C170" s="5" t="s">
        <v>37</v>
      </c>
      <c r="D170" s="97">
        <v>1444</v>
      </c>
      <c r="E170" s="112">
        <f t="shared" si="37"/>
        <v>1094</v>
      </c>
      <c r="F170" s="112">
        <v>350</v>
      </c>
      <c r="H170" s="97">
        <v>1444</v>
      </c>
      <c r="I170" s="98">
        <v>298</v>
      </c>
      <c r="J170" s="98">
        <v>693</v>
      </c>
      <c r="K170" s="98">
        <v>407</v>
      </c>
      <c r="L170" s="98">
        <v>419</v>
      </c>
      <c r="M170" s="98">
        <v>216</v>
      </c>
      <c r="N170" s="98">
        <v>226</v>
      </c>
    </row>
    <row r="171" spans="2:14" ht="12.75" customHeight="1" x14ac:dyDescent="0.25">
      <c r="B171" s="189"/>
      <c r="C171" s="5" t="s">
        <v>20</v>
      </c>
      <c r="D171" s="97">
        <v>85</v>
      </c>
      <c r="E171" s="112">
        <f t="shared" si="37"/>
        <v>67</v>
      </c>
      <c r="F171" s="112">
        <v>18</v>
      </c>
      <c r="H171" s="97">
        <v>85</v>
      </c>
      <c r="I171" s="98">
        <v>9</v>
      </c>
      <c r="J171" s="98">
        <v>44</v>
      </c>
      <c r="K171" s="98">
        <v>12</v>
      </c>
      <c r="L171" s="98">
        <v>34</v>
      </c>
      <c r="M171" s="98">
        <v>15</v>
      </c>
      <c r="N171" s="98">
        <v>8</v>
      </c>
    </row>
    <row r="172" spans="2:14" ht="12.75" customHeight="1" x14ac:dyDescent="0.25">
      <c r="B172" s="160" t="s">
        <v>25</v>
      </c>
      <c r="C172" s="5" t="s">
        <v>11</v>
      </c>
      <c r="D172" s="97">
        <v>453</v>
      </c>
      <c r="E172" s="112">
        <f t="shared" si="37"/>
        <v>352</v>
      </c>
      <c r="F172" s="112">
        <v>101</v>
      </c>
      <c r="H172" s="97">
        <v>453</v>
      </c>
      <c r="I172" s="98">
        <v>97</v>
      </c>
      <c r="J172" s="98">
        <v>237</v>
      </c>
      <c r="K172" s="98">
        <v>127</v>
      </c>
      <c r="L172" s="98">
        <v>133</v>
      </c>
      <c r="M172" s="98">
        <v>68</v>
      </c>
      <c r="N172" s="98">
        <v>79</v>
      </c>
    </row>
    <row r="173" spans="2:14" ht="12.75" customHeight="1" x14ac:dyDescent="0.25">
      <c r="B173" s="161"/>
      <c r="C173" s="5" t="s">
        <v>12</v>
      </c>
      <c r="D173" s="97">
        <v>654</v>
      </c>
      <c r="E173" s="112">
        <f t="shared" si="37"/>
        <v>479</v>
      </c>
      <c r="F173" s="112">
        <v>175</v>
      </c>
      <c r="H173" s="97">
        <v>654</v>
      </c>
      <c r="I173" s="98">
        <v>121</v>
      </c>
      <c r="J173" s="98">
        <v>306</v>
      </c>
      <c r="K173" s="98">
        <v>150</v>
      </c>
      <c r="L173" s="98">
        <v>175</v>
      </c>
      <c r="M173" s="98">
        <v>85</v>
      </c>
      <c r="N173" s="98">
        <v>92</v>
      </c>
    </row>
    <row r="174" spans="2:14" ht="12.75" customHeight="1" x14ac:dyDescent="0.25">
      <c r="B174" s="162"/>
      <c r="C174" s="5" t="s">
        <v>13</v>
      </c>
      <c r="D174" s="97">
        <v>422</v>
      </c>
      <c r="E174" s="112">
        <f t="shared" si="37"/>
        <v>330</v>
      </c>
      <c r="F174" s="112">
        <v>92</v>
      </c>
      <c r="H174" s="97">
        <v>422</v>
      </c>
      <c r="I174" s="98">
        <v>89</v>
      </c>
      <c r="J174" s="98">
        <v>194</v>
      </c>
      <c r="K174" s="98">
        <v>142</v>
      </c>
      <c r="L174" s="98">
        <v>145</v>
      </c>
      <c r="M174" s="98">
        <v>78</v>
      </c>
      <c r="N174" s="98">
        <v>63</v>
      </c>
    </row>
    <row r="175" spans="2:14" ht="12.75" customHeight="1" x14ac:dyDescent="0.25">
      <c r="B175" s="160" t="s">
        <v>24</v>
      </c>
      <c r="C175" s="5" t="s">
        <v>14</v>
      </c>
      <c r="D175" s="97">
        <v>320</v>
      </c>
      <c r="E175" s="112">
        <f t="shared" si="37"/>
        <v>254</v>
      </c>
      <c r="F175" s="112">
        <v>66</v>
      </c>
      <c r="H175" s="97">
        <v>320</v>
      </c>
      <c r="I175" s="98">
        <v>66</v>
      </c>
      <c r="J175" s="98">
        <v>158</v>
      </c>
      <c r="K175" s="98">
        <v>91</v>
      </c>
      <c r="L175" s="98">
        <v>94</v>
      </c>
      <c r="M175" s="98">
        <v>42</v>
      </c>
      <c r="N175" s="98">
        <v>61</v>
      </c>
    </row>
    <row r="176" spans="2:14" ht="12.75" customHeight="1" x14ac:dyDescent="0.25">
      <c r="B176" s="161"/>
      <c r="C176" s="5" t="s">
        <v>15</v>
      </c>
      <c r="D176" s="97">
        <v>421</v>
      </c>
      <c r="E176" s="112">
        <f t="shared" si="37"/>
        <v>334</v>
      </c>
      <c r="F176" s="112">
        <v>87</v>
      </c>
      <c r="H176" s="97">
        <v>421</v>
      </c>
      <c r="I176" s="98">
        <v>96</v>
      </c>
      <c r="J176" s="98">
        <v>186</v>
      </c>
      <c r="K176" s="98">
        <v>143</v>
      </c>
      <c r="L176" s="98">
        <v>143</v>
      </c>
      <c r="M176" s="98">
        <v>70</v>
      </c>
      <c r="N176" s="98">
        <v>72</v>
      </c>
    </row>
    <row r="177" spans="2:14" x14ac:dyDescent="0.25">
      <c r="B177" s="161"/>
      <c r="C177" s="5" t="s">
        <v>16</v>
      </c>
      <c r="D177" s="97">
        <v>330</v>
      </c>
      <c r="E177" s="112">
        <f t="shared" si="37"/>
        <v>242</v>
      </c>
      <c r="F177" s="112">
        <v>88</v>
      </c>
      <c r="H177" s="97">
        <v>330</v>
      </c>
      <c r="I177" s="98">
        <v>73</v>
      </c>
      <c r="J177" s="98">
        <v>163</v>
      </c>
      <c r="K177" s="98">
        <v>92</v>
      </c>
      <c r="L177" s="98">
        <v>91</v>
      </c>
      <c r="M177" s="98">
        <v>49</v>
      </c>
      <c r="N177" s="98">
        <v>48</v>
      </c>
    </row>
    <row r="178" spans="2:14" x14ac:dyDescent="0.25">
      <c r="B178" s="162"/>
      <c r="C178" s="5" t="s">
        <v>17</v>
      </c>
      <c r="D178" s="97">
        <v>458</v>
      </c>
      <c r="E178" s="112">
        <f t="shared" si="37"/>
        <v>331</v>
      </c>
      <c r="F178" s="112">
        <v>127</v>
      </c>
      <c r="H178" s="97">
        <v>458</v>
      </c>
      <c r="I178" s="98">
        <v>72</v>
      </c>
      <c r="J178" s="98">
        <v>230</v>
      </c>
      <c r="K178" s="98">
        <v>93</v>
      </c>
      <c r="L178" s="98">
        <v>125</v>
      </c>
      <c r="M178" s="98">
        <v>70</v>
      </c>
      <c r="N178" s="98">
        <v>53</v>
      </c>
    </row>
    <row r="182" spans="2:14" ht="15" customHeight="1" x14ac:dyDescent="0.25">
      <c r="B182" s="191" t="s">
        <v>27</v>
      </c>
      <c r="C182" s="191"/>
      <c r="D182" s="193" t="s">
        <v>151</v>
      </c>
      <c r="E182" s="193"/>
      <c r="F182" s="193"/>
      <c r="H182" s="193" t="s">
        <v>152</v>
      </c>
      <c r="I182" s="193"/>
      <c r="J182" s="193"/>
      <c r="K182" s="193"/>
      <c r="L182" s="193"/>
      <c r="M182" s="193"/>
      <c r="N182" s="193"/>
    </row>
    <row r="183" spans="2:14" ht="24.75" x14ac:dyDescent="0.25">
      <c r="B183" s="191"/>
      <c r="C183" s="191"/>
      <c r="D183" s="103" t="s">
        <v>19</v>
      </c>
      <c r="E183" s="104" t="s">
        <v>153</v>
      </c>
      <c r="F183" s="104" t="s">
        <v>154</v>
      </c>
      <c r="H183" s="103" t="s">
        <v>19</v>
      </c>
      <c r="I183" s="104" t="s">
        <v>155</v>
      </c>
      <c r="J183" s="104" t="s">
        <v>156</v>
      </c>
      <c r="K183" s="104" t="s">
        <v>157</v>
      </c>
      <c r="L183" s="104" t="s">
        <v>158</v>
      </c>
      <c r="M183" s="104" t="s">
        <v>159</v>
      </c>
      <c r="N183" s="104" t="s">
        <v>160</v>
      </c>
    </row>
    <row r="184" spans="2:14" ht="12.75" customHeight="1" x14ac:dyDescent="0.25">
      <c r="B184" s="187" t="s">
        <v>161</v>
      </c>
      <c r="C184" s="105" t="s">
        <v>19</v>
      </c>
      <c r="D184" s="97">
        <v>1529</v>
      </c>
      <c r="E184" s="97">
        <f t="shared" ref="E184:E204" si="39">D184-F184</f>
        <v>1321</v>
      </c>
      <c r="F184" s="97">
        <f>F186+F185</f>
        <v>208</v>
      </c>
      <c r="H184" s="97">
        <v>1529</v>
      </c>
      <c r="I184" s="97">
        <f t="shared" ref="I184:N184" si="40">I185+I186</f>
        <v>189</v>
      </c>
      <c r="J184" s="97">
        <f t="shared" si="40"/>
        <v>394</v>
      </c>
      <c r="K184" s="97">
        <f t="shared" si="40"/>
        <v>241</v>
      </c>
      <c r="L184" s="97">
        <f t="shared" si="40"/>
        <v>318</v>
      </c>
      <c r="M184" s="97">
        <f t="shared" si="40"/>
        <v>135</v>
      </c>
      <c r="N184" s="97">
        <f t="shared" si="40"/>
        <v>134</v>
      </c>
    </row>
    <row r="185" spans="2:14" ht="12.75" customHeight="1" x14ac:dyDescent="0.25">
      <c r="B185" s="188"/>
      <c r="C185" s="5" t="s">
        <v>162</v>
      </c>
      <c r="D185" s="97">
        <v>776</v>
      </c>
      <c r="E185" s="112">
        <f t="shared" si="39"/>
        <v>594</v>
      </c>
      <c r="F185" s="112">
        <v>182</v>
      </c>
      <c r="H185" s="97">
        <v>776</v>
      </c>
      <c r="I185" s="98">
        <v>167</v>
      </c>
      <c r="J185" s="98">
        <v>340</v>
      </c>
      <c r="K185" s="98">
        <v>217</v>
      </c>
      <c r="L185" s="98">
        <v>274</v>
      </c>
      <c r="M185" s="98">
        <v>118</v>
      </c>
      <c r="N185" s="98">
        <v>114</v>
      </c>
    </row>
    <row r="186" spans="2:14" ht="12.75" customHeight="1" x14ac:dyDescent="0.25">
      <c r="B186" s="188"/>
      <c r="C186" s="5" t="s">
        <v>88</v>
      </c>
      <c r="D186" s="97">
        <v>120</v>
      </c>
      <c r="E186" s="112">
        <f t="shared" si="39"/>
        <v>94</v>
      </c>
      <c r="F186" s="112">
        <v>26</v>
      </c>
      <c r="H186" s="97">
        <v>120</v>
      </c>
      <c r="I186" s="98">
        <v>22</v>
      </c>
      <c r="J186" s="98">
        <v>54</v>
      </c>
      <c r="K186" s="98">
        <v>24</v>
      </c>
      <c r="L186" s="98">
        <v>44</v>
      </c>
      <c r="M186" s="98">
        <v>17</v>
      </c>
      <c r="N186" s="98">
        <v>20</v>
      </c>
    </row>
    <row r="187" spans="2:14" ht="12.75" customHeight="1" x14ac:dyDescent="0.25">
      <c r="B187" s="188"/>
      <c r="C187" s="5" t="s">
        <v>89</v>
      </c>
      <c r="D187" s="97">
        <v>374</v>
      </c>
      <c r="E187" s="112">
        <f t="shared" si="39"/>
        <v>264</v>
      </c>
      <c r="F187" s="112">
        <v>110</v>
      </c>
      <c r="H187" s="97">
        <v>374</v>
      </c>
      <c r="I187" s="98">
        <v>88</v>
      </c>
      <c r="J187" s="98">
        <v>211</v>
      </c>
      <c r="K187" s="98">
        <v>125</v>
      </c>
      <c r="L187" s="98">
        <v>42</v>
      </c>
      <c r="M187" s="98">
        <v>18</v>
      </c>
      <c r="N187" s="98">
        <v>42</v>
      </c>
    </row>
    <row r="188" spans="2:14" ht="12.75" customHeight="1" x14ac:dyDescent="0.25">
      <c r="B188" s="188"/>
      <c r="C188" s="5" t="s">
        <v>90</v>
      </c>
      <c r="D188" s="97">
        <v>137</v>
      </c>
      <c r="E188" s="112">
        <f t="shared" si="39"/>
        <v>119</v>
      </c>
      <c r="F188" s="112">
        <v>18</v>
      </c>
      <c r="H188" s="97">
        <v>137</v>
      </c>
      <c r="I188" s="98">
        <v>8</v>
      </c>
      <c r="J188" s="98">
        <v>57</v>
      </c>
      <c r="K188" s="98">
        <v>30</v>
      </c>
      <c r="L188" s="98">
        <v>70</v>
      </c>
      <c r="M188" s="98">
        <v>65</v>
      </c>
      <c r="N188" s="98">
        <v>40</v>
      </c>
    </row>
    <row r="189" spans="2:14" ht="12.75" customHeight="1" x14ac:dyDescent="0.25">
      <c r="B189" s="188"/>
      <c r="C189" s="5" t="s">
        <v>91</v>
      </c>
      <c r="D189" s="97">
        <v>85</v>
      </c>
      <c r="E189" s="112">
        <f t="shared" si="39"/>
        <v>60</v>
      </c>
      <c r="F189" s="112">
        <v>25</v>
      </c>
      <c r="H189" s="97">
        <v>85</v>
      </c>
      <c r="I189" s="98">
        <v>13</v>
      </c>
      <c r="J189" s="98">
        <v>51</v>
      </c>
      <c r="K189" s="98">
        <v>12</v>
      </c>
      <c r="L189" s="98">
        <v>10</v>
      </c>
      <c r="M189" s="98">
        <v>6</v>
      </c>
      <c r="N189" s="98">
        <v>10</v>
      </c>
    </row>
    <row r="190" spans="2:14" ht="12.75" customHeight="1" x14ac:dyDescent="0.25">
      <c r="B190" s="188"/>
      <c r="C190" s="5" t="s">
        <v>92</v>
      </c>
      <c r="D190" s="97">
        <v>27</v>
      </c>
      <c r="E190" s="112">
        <f t="shared" si="39"/>
        <v>22</v>
      </c>
      <c r="F190" s="112">
        <v>5</v>
      </c>
      <c r="H190" s="97">
        <v>27</v>
      </c>
      <c r="I190" s="98">
        <v>8</v>
      </c>
      <c r="J190" s="98">
        <v>18</v>
      </c>
      <c r="K190" s="98">
        <v>10</v>
      </c>
      <c r="L190" s="98">
        <v>10</v>
      </c>
      <c r="M190" s="98">
        <v>5</v>
      </c>
      <c r="N190" s="98">
        <v>6</v>
      </c>
    </row>
    <row r="191" spans="2:14" ht="12.75" customHeight="1" x14ac:dyDescent="0.25">
      <c r="B191" s="189"/>
      <c r="C191" s="5" t="s">
        <v>93</v>
      </c>
      <c r="D191" s="97">
        <v>10</v>
      </c>
      <c r="E191" s="112">
        <f t="shared" si="39"/>
        <v>8</v>
      </c>
      <c r="F191" s="112">
        <v>2</v>
      </c>
      <c r="H191" s="97">
        <v>10</v>
      </c>
      <c r="I191" s="98">
        <v>1</v>
      </c>
      <c r="J191" s="98">
        <v>6</v>
      </c>
      <c r="K191" s="98">
        <v>1</v>
      </c>
      <c r="L191" s="98">
        <v>3</v>
      </c>
      <c r="M191" s="98">
        <v>2</v>
      </c>
      <c r="N191" s="98">
        <v>2</v>
      </c>
    </row>
    <row r="192" spans="2:14" ht="12.75" customHeight="1" x14ac:dyDescent="0.25">
      <c r="B192" s="187" t="s">
        <v>163</v>
      </c>
      <c r="C192" s="5" t="s">
        <v>49</v>
      </c>
      <c r="D192" s="97">
        <v>261</v>
      </c>
      <c r="E192" s="112">
        <f t="shared" si="39"/>
        <v>201</v>
      </c>
      <c r="F192" s="112">
        <v>60</v>
      </c>
      <c r="H192" s="97">
        <v>261</v>
      </c>
      <c r="I192" s="98">
        <v>57</v>
      </c>
      <c r="J192" s="98">
        <v>122</v>
      </c>
      <c r="K192" s="98">
        <v>83</v>
      </c>
      <c r="L192" s="98">
        <v>100</v>
      </c>
      <c r="M192" s="98">
        <v>40</v>
      </c>
      <c r="N192" s="98">
        <v>46</v>
      </c>
    </row>
    <row r="193" spans="2:14" ht="12.75" customHeight="1" x14ac:dyDescent="0.25">
      <c r="B193" s="188"/>
      <c r="C193" s="5" t="s">
        <v>94</v>
      </c>
      <c r="D193" s="97">
        <v>30</v>
      </c>
      <c r="E193" s="112">
        <f t="shared" si="39"/>
        <v>26</v>
      </c>
      <c r="F193" s="112">
        <v>4</v>
      </c>
      <c r="H193" s="97">
        <v>30</v>
      </c>
      <c r="I193" s="98">
        <v>5</v>
      </c>
      <c r="J193" s="98">
        <v>13</v>
      </c>
      <c r="K193" s="98">
        <v>6</v>
      </c>
      <c r="L193" s="98">
        <v>12</v>
      </c>
      <c r="M193" s="98">
        <v>9</v>
      </c>
      <c r="N193" s="98">
        <v>5</v>
      </c>
    </row>
    <row r="194" spans="2:14" ht="12.75" customHeight="1" x14ac:dyDescent="0.25">
      <c r="B194" s="188"/>
      <c r="C194" s="5" t="s">
        <v>95</v>
      </c>
      <c r="D194" s="97">
        <v>111</v>
      </c>
      <c r="E194" s="112">
        <f t="shared" si="39"/>
        <v>88</v>
      </c>
      <c r="F194" s="112">
        <v>23</v>
      </c>
      <c r="H194" s="97">
        <v>111</v>
      </c>
      <c r="I194" s="98">
        <v>16</v>
      </c>
      <c r="J194" s="98">
        <v>48</v>
      </c>
      <c r="K194" s="98">
        <v>24</v>
      </c>
      <c r="L194" s="98">
        <v>39</v>
      </c>
      <c r="M194" s="98">
        <v>20</v>
      </c>
      <c r="N194" s="98">
        <v>15</v>
      </c>
    </row>
    <row r="195" spans="2:14" ht="12.75" customHeight="1" x14ac:dyDescent="0.25">
      <c r="B195" s="188"/>
      <c r="C195" s="5" t="s">
        <v>96</v>
      </c>
      <c r="D195" s="97">
        <v>94</v>
      </c>
      <c r="E195" s="112">
        <f t="shared" si="39"/>
        <v>71</v>
      </c>
      <c r="F195" s="112">
        <v>23</v>
      </c>
      <c r="H195" s="97">
        <v>94</v>
      </c>
      <c r="I195" s="98">
        <v>21</v>
      </c>
      <c r="J195" s="98">
        <v>45</v>
      </c>
      <c r="K195" s="98">
        <v>24</v>
      </c>
      <c r="L195" s="98">
        <v>38</v>
      </c>
      <c r="M195" s="98">
        <v>13</v>
      </c>
      <c r="N195" s="98">
        <v>15</v>
      </c>
    </row>
    <row r="196" spans="2:14" ht="12.75" customHeight="1" x14ac:dyDescent="0.25">
      <c r="B196" s="190"/>
      <c r="C196" s="5" t="s">
        <v>97</v>
      </c>
      <c r="D196" s="97">
        <v>154</v>
      </c>
      <c r="E196" s="112">
        <f t="shared" si="39"/>
        <v>112</v>
      </c>
      <c r="F196" s="112">
        <v>42</v>
      </c>
      <c r="H196" s="97">
        <v>154</v>
      </c>
      <c r="I196" s="98">
        <v>38</v>
      </c>
      <c r="J196" s="98">
        <v>69</v>
      </c>
      <c r="K196" s="98">
        <v>50</v>
      </c>
      <c r="L196" s="98">
        <v>51</v>
      </c>
      <c r="M196" s="98">
        <v>24</v>
      </c>
      <c r="N196" s="98">
        <v>20</v>
      </c>
    </row>
    <row r="197" spans="2:14" ht="12.75" customHeight="1" x14ac:dyDescent="0.25">
      <c r="B197" s="187" t="s">
        <v>164</v>
      </c>
      <c r="C197" s="5" t="s">
        <v>112</v>
      </c>
      <c r="D197" s="97">
        <v>535</v>
      </c>
      <c r="E197" s="112">
        <f t="shared" si="39"/>
        <v>401</v>
      </c>
      <c r="F197" s="112">
        <v>134</v>
      </c>
      <c r="H197" s="97">
        <v>535</v>
      </c>
      <c r="I197" s="98">
        <v>92</v>
      </c>
      <c r="J197" s="98">
        <v>263</v>
      </c>
      <c r="K197" s="98">
        <v>127</v>
      </c>
      <c r="L197" s="98">
        <v>127</v>
      </c>
      <c r="M197" s="98">
        <v>65</v>
      </c>
      <c r="N197" s="98">
        <v>79</v>
      </c>
    </row>
    <row r="198" spans="2:14" ht="12.75" customHeight="1" x14ac:dyDescent="0.25">
      <c r="B198" s="188"/>
      <c r="C198" s="5" t="s">
        <v>98</v>
      </c>
      <c r="D198" s="97">
        <v>822</v>
      </c>
      <c r="E198" s="112">
        <f t="shared" si="39"/>
        <v>624</v>
      </c>
      <c r="F198" s="112">
        <v>198</v>
      </c>
      <c r="H198" s="97">
        <v>822</v>
      </c>
      <c r="I198" s="98">
        <v>186</v>
      </c>
      <c r="J198" s="98">
        <v>395</v>
      </c>
      <c r="K198" s="98">
        <v>231</v>
      </c>
      <c r="L198" s="98">
        <v>264</v>
      </c>
      <c r="M198" s="98">
        <v>131</v>
      </c>
      <c r="N198" s="98">
        <v>122</v>
      </c>
    </row>
    <row r="199" spans="2:14" ht="12.75" customHeight="1" x14ac:dyDescent="0.25">
      <c r="B199" s="188"/>
      <c r="C199" s="5" t="s">
        <v>113</v>
      </c>
      <c r="D199" s="97">
        <v>172</v>
      </c>
      <c r="E199" s="112">
        <f t="shared" si="39"/>
        <v>136</v>
      </c>
      <c r="F199" s="112">
        <v>36</v>
      </c>
      <c r="H199" s="97">
        <v>172</v>
      </c>
      <c r="I199" s="98">
        <v>29</v>
      </c>
      <c r="J199" s="98">
        <v>79</v>
      </c>
      <c r="K199" s="98">
        <v>61</v>
      </c>
      <c r="L199" s="98">
        <v>62</v>
      </c>
      <c r="M199" s="98">
        <v>35</v>
      </c>
      <c r="N199" s="98">
        <v>33</v>
      </c>
    </row>
    <row r="200" spans="2:14" ht="12.75" customHeight="1" x14ac:dyDescent="0.25">
      <c r="B200" s="187" t="s">
        <v>165</v>
      </c>
      <c r="C200" s="5" t="s">
        <v>99</v>
      </c>
      <c r="D200" s="97">
        <v>533</v>
      </c>
      <c r="E200" s="112">
        <f t="shared" si="39"/>
        <v>414</v>
      </c>
      <c r="F200" s="112">
        <v>119</v>
      </c>
      <c r="H200" s="97">
        <v>533</v>
      </c>
      <c r="I200" s="98">
        <v>81</v>
      </c>
      <c r="J200" s="98">
        <v>212</v>
      </c>
      <c r="K200" s="98">
        <v>134</v>
      </c>
      <c r="L200" s="98">
        <v>217</v>
      </c>
      <c r="M200" s="98">
        <v>138</v>
      </c>
      <c r="N200" s="98">
        <v>98</v>
      </c>
    </row>
    <row r="201" spans="2:14" x14ac:dyDescent="0.25">
      <c r="B201" s="188"/>
      <c r="C201" s="5" t="s">
        <v>100</v>
      </c>
      <c r="D201" s="97">
        <v>819</v>
      </c>
      <c r="E201" s="112">
        <f t="shared" si="39"/>
        <v>627</v>
      </c>
      <c r="F201" s="112">
        <v>192</v>
      </c>
      <c r="H201" s="97">
        <v>819</v>
      </c>
      <c r="I201" s="98">
        <v>184</v>
      </c>
      <c r="J201" s="98">
        <v>437</v>
      </c>
      <c r="K201" s="98">
        <v>251</v>
      </c>
      <c r="L201" s="98">
        <v>201</v>
      </c>
      <c r="M201" s="98">
        <v>77</v>
      </c>
      <c r="N201" s="98">
        <v>104</v>
      </c>
    </row>
    <row r="202" spans="2:14" x14ac:dyDescent="0.25">
      <c r="B202" s="188"/>
      <c r="C202" s="5" t="s">
        <v>101</v>
      </c>
      <c r="D202" s="97">
        <v>90</v>
      </c>
      <c r="E202" s="112">
        <f t="shared" si="39"/>
        <v>52</v>
      </c>
      <c r="F202" s="112">
        <v>38</v>
      </c>
      <c r="H202" s="97">
        <v>90</v>
      </c>
      <c r="I202" s="98">
        <v>21</v>
      </c>
      <c r="J202" s="98">
        <v>41</v>
      </c>
      <c r="K202" s="98">
        <v>11</v>
      </c>
      <c r="L202" s="98">
        <v>5</v>
      </c>
      <c r="M202" s="98">
        <v>2</v>
      </c>
      <c r="N202" s="98">
        <v>10</v>
      </c>
    </row>
    <row r="203" spans="2:14" x14ac:dyDescent="0.25">
      <c r="B203" s="188"/>
      <c r="C203" s="5" t="s">
        <v>102</v>
      </c>
      <c r="D203" s="97">
        <v>22</v>
      </c>
      <c r="E203" s="112">
        <f t="shared" si="39"/>
        <v>18</v>
      </c>
      <c r="F203" s="112">
        <v>4</v>
      </c>
      <c r="H203" s="97">
        <v>22</v>
      </c>
      <c r="I203" s="98">
        <v>7</v>
      </c>
      <c r="J203" s="98">
        <v>13</v>
      </c>
      <c r="K203" s="98">
        <v>5</v>
      </c>
      <c r="L203" s="98">
        <v>6</v>
      </c>
      <c r="M203" s="98">
        <v>3</v>
      </c>
      <c r="N203" s="98">
        <v>7</v>
      </c>
    </row>
    <row r="204" spans="2:14" x14ac:dyDescent="0.25">
      <c r="B204" s="190"/>
      <c r="C204" s="5" t="s">
        <v>103</v>
      </c>
      <c r="D204" s="97">
        <v>65</v>
      </c>
      <c r="E204" s="112">
        <f t="shared" si="39"/>
        <v>50</v>
      </c>
      <c r="F204" s="112">
        <v>15</v>
      </c>
      <c r="H204" s="97">
        <v>65</v>
      </c>
      <c r="I204" s="98">
        <v>14</v>
      </c>
      <c r="J204" s="98">
        <v>34</v>
      </c>
      <c r="K204" s="98">
        <v>18</v>
      </c>
      <c r="L204" s="98">
        <v>24</v>
      </c>
      <c r="M204" s="98">
        <v>11</v>
      </c>
      <c r="N204" s="98">
        <v>15</v>
      </c>
    </row>
    <row r="208" spans="2:14" x14ac:dyDescent="0.25">
      <c r="B208" s="8" t="s">
        <v>166</v>
      </c>
    </row>
    <row r="211" spans="2:2" x14ac:dyDescent="0.25">
      <c r="B211" s="113"/>
    </row>
  </sheetData>
  <mergeCells count="64">
    <mergeCell ref="H157:N157"/>
    <mergeCell ref="D4:F4"/>
    <mergeCell ref="D55:F55"/>
    <mergeCell ref="D106:F106"/>
    <mergeCell ref="D29:F29"/>
    <mergeCell ref="H29:N29"/>
    <mergeCell ref="H80:N80"/>
    <mergeCell ref="B73:B76"/>
    <mergeCell ref="B115:B118"/>
    <mergeCell ref="D80:F80"/>
    <mergeCell ref="H4:N4"/>
    <mergeCell ref="H55:N55"/>
    <mergeCell ref="H106:N106"/>
    <mergeCell ref="B108:B110"/>
    <mergeCell ref="B31:B38"/>
    <mergeCell ref="B39:B43"/>
    <mergeCell ref="B44:B46"/>
    <mergeCell ref="B47:B51"/>
    <mergeCell ref="B4:C5"/>
    <mergeCell ref="B6:B8"/>
    <mergeCell ref="B64:B67"/>
    <mergeCell ref="B68:B69"/>
    <mergeCell ref="B70:B72"/>
    <mergeCell ref="B9:B12"/>
    <mergeCell ref="B57:B59"/>
    <mergeCell ref="B29:C30"/>
    <mergeCell ref="H182:N182"/>
    <mergeCell ref="H131:N131"/>
    <mergeCell ref="D157:F157"/>
    <mergeCell ref="B131:C132"/>
    <mergeCell ref="D131:F131"/>
    <mergeCell ref="B159:B161"/>
    <mergeCell ref="D182:F182"/>
    <mergeCell ref="B166:B169"/>
    <mergeCell ref="B170:B171"/>
    <mergeCell ref="B172:B174"/>
    <mergeCell ref="B175:B178"/>
    <mergeCell ref="B162:B165"/>
    <mergeCell ref="B90:B94"/>
    <mergeCell ref="B95:B97"/>
    <mergeCell ref="B98:B102"/>
    <mergeCell ref="B184:B191"/>
    <mergeCell ref="B157:C158"/>
    <mergeCell ref="B133:B140"/>
    <mergeCell ref="B141:B145"/>
    <mergeCell ref="B146:B148"/>
    <mergeCell ref="B106:C107"/>
    <mergeCell ref="B149:B153"/>
    <mergeCell ref="B192:B196"/>
    <mergeCell ref="B197:B199"/>
    <mergeCell ref="B200:B204"/>
    <mergeCell ref="B13:B16"/>
    <mergeCell ref="B17:B18"/>
    <mergeCell ref="B19:B21"/>
    <mergeCell ref="B22:B25"/>
    <mergeCell ref="B182:C183"/>
    <mergeCell ref="B119:B120"/>
    <mergeCell ref="B121:B123"/>
    <mergeCell ref="B124:B127"/>
    <mergeCell ref="B55:C56"/>
    <mergeCell ref="B60:B63"/>
    <mergeCell ref="B80:C81"/>
    <mergeCell ref="B111:B114"/>
    <mergeCell ref="B82:B89"/>
  </mergeCells>
  <conditionalFormatting sqref="D184:F204">
    <cfRule type="cellIs" dxfId="67" priority="6" operator="lessThan">
      <formula>10</formula>
    </cfRule>
  </conditionalFormatting>
  <conditionalFormatting sqref="D159:F178">
    <cfRule type="cellIs" dxfId="66" priority="5" operator="lessThan">
      <formula>10</formula>
    </cfRule>
  </conditionalFormatting>
  <conditionalFormatting sqref="H184:N204">
    <cfRule type="cellIs" dxfId="65" priority="4" operator="lessThan">
      <formula>10</formula>
    </cfRule>
  </conditionalFormatting>
  <conditionalFormatting sqref="I160:N178">
    <cfRule type="cellIs" dxfId="64" priority="3" operator="lessThan">
      <formula>10</formula>
    </cfRule>
  </conditionalFormatting>
  <conditionalFormatting sqref="I159:N159">
    <cfRule type="cellIs" dxfId="63" priority="2" operator="lessThan">
      <formula>10</formula>
    </cfRule>
  </conditionalFormatting>
  <conditionalFormatting sqref="H159:H178">
    <cfRule type="cellIs" dxfId="62" priority="1" operator="lessThan">
      <formula>10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05"/>
  <sheetViews>
    <sheetView showGridLines="0" zoomScaleNormal="100" workbookViewId="0">
      <pane ySplit="6" topLeftCell="A7" activePane="bottomLeft" state="frozen"/>
      <selection pane="bottomLeft" activeCell="E40" sqref="E40"/>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8" width="11.42578125" style="8"/>
    <col min="9" max="9" width="9.140625" style="8" customWidth="1"/>
    <col min="10" max="10" width="11.42578125" style="8"/>
    <col min="11" max="11" width="13.7109375" style="8" customWidth="1"/>
    <col min="12" max="12" width="11.42578125" style="8"/>
    <col min="13" max="13" width="14.85546875" style="8" customWidth="1"/>
    <col min="14" max="21" width="11.42578125" style="8"/>
  </cols>
  <sheetData>
    <row r="2" spans="2:22" ht="15.75" x14ac:dyDescent="0.25">
      <c r="B2" s="18" t="s">
        <v>173</v>
      </c>
    </row>
    <row r="4" spans="2:22" ht="12.75" customHeight="1" x14ac:dyDescent="0.25"/>
    <row r="5" spans="2:22" ht="12.75" customHeight="1" x14ac:dyDescent="0.25">
      <c r="B5" s="194" t="s">
        <v>26</v>
      </c>
      <c r="C5" s="195"/>
      <c r="D5" s="198" t="s">
        <v>171</v>
      </c>
      <c r="E5" s="198"/>
      <c r="F5" s="198"/>
      <c r="G5" s="198"/>
      <c r="H5" s="198"/>
      <c r="K5" s="201" t="s">
        <v>172</v>
      </c>
      <c r="L5" s="201"/>
      <c r="M5" s="199" t="s">
        <v>171</v>
      </c>
      <c r="V5" s="115"/>
    </row>
    <row r="6" spans="2:22" ht="44.1" customHeight="1" x14ac:dyDescent="0.25">
      <c r="B6" s="196"/>
      <c r="C6" s="197"/>
      <c r="D6" s="116" t="s">
        <v>19</v>
      </c>
      <c r="E6" s="116" t="s">
        <v>170</v>
      </c>
      <c r="F6" s="116" t="s">
        <v>169</v>
      </c>
      <c r="G6" s="116" t="s">
        <v>168</v>
      </c>
      <c r="H6" s="116" t="s">
        <v>167</v>
      </c>
      <c r="K6" s="201"/>
      <c r="L6" s="201"/>
      <c r="M6" s="200"/>
      <c r="V6" s="115"/>
    </row>
    <row r="7" spans="2:22" ht="12.75" customHeight="1" x14ac:dyDescent="0.25">
      <c r="B7" s="160" t="s">
        <v>21</v>
      </c>
      <c r="C7" s="105" t="s">
        <v>19</v>
      </c>
      <c r="D7" s="2">
        <v>534459.18522065296</v>
      </c>
      <c r="E7" s="2">
        <v>18805.318040239174</v>
      </c>
      <c r="F7" s="2">
        <v>73792.210246280214</v>
      </c>
      <c r="G7" s="2">
        <v>203776.62509932689</v>
      </c>
      <c r="H7" s="2">
        <v>238085.03183480661</v>
      </c>
      <c r="K7" s="160" t="s">
        <v>21</v>
      </c>
      <c r="L7" s="105" t="s">
        <v>19</v>
      </c>
      <c r="M7" s="123">
        <v>7.8694674213659201</v>
      </c>
      <c r="V7" s="115"/>
    </row>
    <row r="8" spans="2:22" ht="12.75" customHeight="1" x14ac:dyDescent="0.25">
      <c r="B8" s="161"/>
      <c r="C8" s="5" t="s">
        <v>2</v>
      </c>
      <c r="D8" s="2">
        <v>262079.68106236734</v>
      </c>
      <c r="E8" s="3">
        <v>11246.145411555246</v>
      </c>
      <c r="F8" s="3">
        <v>39667.908490232592</v>
      </c>
      <c r="G8" s="3">
        <v>107308.24750481438</v>
      </c>
      <c r="H8" s="3">
        <v>103857.37965576512</v>
      </c>
      <c r="K8" s="161"/>
      <c r="L8" s="5" t="s">
        <v>2</v>
      </c>
      <c r="M8" s="121">
        <v>7.5958478516554315</v>
      </c>
      <c r="V8" s="115"/>
    </row>
    <row r="9" spans="2:22" ht="12.75" customHeight="1" x14ac:dyDescent="0.25">
      <c r="B9" s="162"/>
      <c r="C9" s="5" t="s">
        <v>3</v>
      </c>
      <c r="D9" s="2">
        <v>272379.5041582855</v>
      </c>
      <c r="E9" s="3">
        <v>7559.1726286839294</v>
      </c>
      <c r="F9" s="3">
        <v>34124.301756047629</v>
      </c>
      <c r="G9" s="3">
        <v>96468.377594512494</v>
      </c>
      <c r="H9" s="3">
        <v>134227.65217904147</v>
      </c>
      <c r="K9" s="162"/>
      <c r="L9" s="5" t="s">
        <v>3</v>
      </c>
      <c r="M9" s="121">
        <v>8.1208687692229304</v>
      </c>
      <c r="V9" s="115"/>
    </row>
    <row r="10" spans="2:22" ht="12.75" customHeight="1" x14ac:dyDescent="0.25">
      <c r="B10" s="160" t="s">
        <v>22</v>
      </c>
      <c r="C10" s="5" t="s">
        <v>4</v>
      </c>
      <c r="D10" s="2">
        <v>97877.473363464509</v>
      </c>
      <c r="E10" s="13"/>
      <c r="F10" s="3">
        <v>14399.052408512845</v>
      </c>
      <c r="G10" s="3">
        <v>42209.885887557539</v>
      </c>
      <c r="H10" s="3">
        <v>38504.880490793206</v>
      </c>
      <c r="K10" s="160" t="s">
        <v>22</v>
      </c>
      <c r="L10" s="5" t="s">
        <v>4</v>
      </c>
      <c r="M10" s="121">
        <v>7.7736291943717326</v>
      </c>
      <c r="V10" s="115"/>
    </row>
    <row r="11" spans="2:22" ht="12.75" customHeight="1" x14ac:dyDescent="0.25">
      <c r="B11" s="161"/>
      <c r="C11" s="5" t="s">
        <v>5</v>
      </c>
      <c r="D11" s="2">
        <v>130905.31021210182</v>
      </c>
      <c r="E11" s="3">
        <v>6180.0412151456276</v>
      </c>
      <c r="F11" s="3">
        <v>19963.180131851721</v>
      </c>
      <c r="G11" s="3">
        <v>48824.73712175792</v>
      </c>
      <c r="H11" s="3">
        <v>55937.351743346553</v>
      </c>
      <c r="K11" s="161"/>
      <c r="L11" s="5" t="s">
        <v>5</v>
      </c>
      <c r="M11" s="121">
        <v>7.6878780331692305</v>
      </c>
      <c r="V11" s="115"/>
    </row>
    <row r="12" spans="2:22" ht="12.75" customHeight="1" x14ac:dyDescent="0.25">
      <c r="B12" s="161"/>
      <c r="C12" s="5" t="s">
        <v>6</v>
      </c>
      <c r="D12" s="2">
        <v>147606.88713186665</v>
      </c>
      <c r="E12" s="3">
        <v>4442.5749562290966</v>
      </c>
      <c r="F12" s="3">
        <v>21262.432624326222</v>
      </c>
      <c r="G12" s="3">
        <v>53697.907229228302</v>
      </c>
      <c r="H12" s="3">
        <v>68203.972322083035</v>
      </c>
      <c r="K12" s="161"/>
      <c r="L12" s="5" t="s">
        <v>6</v>
      </c>
      <c r="M12" s="121">
        <v>8.0523700983458717</v>
      </c>
      <c r="V12" s="115"/>
    </row>
    <row r="13" spans="2:22" ht="12.75" customHeight="1" x14ac:dyDescent="0.25">
      <c r="B13" s="162"/>
      <c r="C13" s="5" t="s">
        <v>7</v>
      </c>
      <c r="D13" s="2">
        <v>158069.51451322035</v>
      </c>
      <c r="E13" s="3">
        <v>5419.0472922635299</v>
      </c>
      <c r="F13" s="3">
        <v>18167.545081589418</v>
      </c>
      <c r="G13" s="3">
        <v>59044.094860783283</v>
      </c>
      <c r="H13" s="3">
        <v>75438.827278584125</v>
      </c>
      <c r="K13" s="162"/>
      <c r="L13" s="5" t="s">
        <v>7</v>
      </c>
      <c r="M13" s="121">
        <v>7.8836904393949228</v>
      </c>
      <c r="V13" s="115"/>
    </row>
    <row r="14" spans="2:22" ht="12.75" customHeight="1" x14ac:dyDescent="0.25">
      <c r="B14" s="187" t="s">
        <v>23</v>
      </c>
      <c r="C14" s="5" t="s">
        <v>8</v>
      </c>
      <c r="D14" s="2">
        <v>234211.05413941678</v>
      </c>
      <c r="E14" s="3">
        <v>7587.2994727369951</v>
      </c>
      <c r="F14" s="3">
        <v>32053.355374743613</v>
      </c>
      <c r="G14" s="3">
        <v>86964.950413167535</v>
      </c>
      <c r="H14" s="3">
        <v>107605.44887876863</v>
      </c>
      <c r="K14" s="160" t="s">
        <v>23</v>
      </c>
      <c r="L14" s="5" t="s">
        <v>8</v>
      </c>
      <c r="M14" s="121">
        <v>7.8233426643687141</v>
      </c>
      <c r="V14" s="115"/>
    </row>
    <row r="15" spans="2:22" ht="12.75" customHeight="1" x14ac:dyDescent="0.25">
      <c r="B15" s="188"/>
      <c r="C15" s="5" t="s">
        <v>9</v>
      </c>
      <c r="D15" s="2">
        <v>159236.52532230451</v>
      </c>
      <c r="E15" s="3">
        <v>4179.1497105394155</v>
      </c>
      <c r="F15" s="3">
        <v>20627.680368058394</v>
      </c>
      <c r="G15" s="3">
        <v>58767.720189488209</v>
      </c>
      <c r="H15" s="3">
        <v>75661.975054218477</v>
      </c>
      <c r="K15" s="161"/>
      <c r="L15" s="5" t="s">
        <v>9</v>
      </c>
      <c r="M15" s="121">
        <v>7.9263043865904219</v>
      </c>
      <c r="V15" s="115"/>
    </row>
    <row r="16" spans="2:22" ht="12.75" customHeight="1" x14ac:dyDescent="0.25">
      <c r="B16" s="188"/>
      <c r="C16" s="5" t="s">
        <v>10</v>
      </c>
      <c r="D16" s="2">
        <v>138700.58954304497</v>
      </c>
      <c r="E16" s="3">
        <v>7038.8688569627666</v>
      </c>
      <c r="F16" s="3">
        <v>21111.174503478203</v>
      </c>
      <c r="G16" s="3">
        <v>57620.523697451012</v>
      </c>
      <c r="H16" s="3">
        <v>52930.022485153007</v>
      </c>
      <c r="K16" s="161"/>
      <c r="L16" s="5" t="s">
        <v>10</v>
      </c>
      <c r="M16" s="121">
        <v>7.8202997020965181</v>
      </c>
      <c r="V16" s="115"/>
    </row>
    <row r="17" spans="2:22" ht="12.75" customHeight="1" x14ac:dyDescent="0.25">
      <c r="B17" s="188"/>
      <c r="C17" s="5" t="s">
        <v>77</v>
      </c>
      <c r="D17" s="13"/>
      <c r="E17" s="13"/>
      <c r="F17" s="13"/>
      <c r="G17" s="13"/>
      <c r="H17" s="13"/>
      <c r="K17" s="162"/>
      <c r="L17" s="5" t="s">
        <v>77</v>
      </c>
      <c r="M17" s="125"/>
      <c r="V17" s="115"/>
    </row>
    <row r="18" spans="2:22" ht="12.75" customHeight="1" x14ac:dyDescent="0.25">
      <c r="B18" s="188" t="s">
        <v>38</v>
      </c>
      <c r="C18" s="5" t="s">
        <v>37</v>
      </c>
      <c r="D18" s="2">
        <v>502889.67341655318</v>
      </c>
      <c r="E18" s="3">
        <v>17314.38538258152</v>
      </c>
      <c r="F18" s="3">
        <v>68481.441365227322</v>
      </c>
      <c r="G18" s="3">
        <v>194047.84455201437</v>
      </c>
      <c r="H18" s="3">
        <v>223046.00211672994</v>
      </c>
      <c r="K18" s="160" t="s">
        <v>38</v>
      </c>
      <c r="L18" s="5" t="s">
        <v>37</v>
      </c>
      <c r="M18" s="121">
        <v>7.8959044388254389</v>
      </c>
      <c r="V18" s="115"/>
    </row>
    <row r="19" spans="2:22" ht="12.75" customHeight="1" x14ac:dyDescent="0.25">
      <c r="B19" s="189"/>
      <c r="C19" s="5" t="s">
        <v>20</v>
      </c>
      <c r="D19" s="2">
        <v>31569.511804099078</v>
      </c>
      <c r="E19" s="13"/>
      <c r="F19" s="3">
        <v>5310.7688810529216</v>
      </c>
      <c r="G19" s="3">
        <v>9728.7805473122608</v>
      </c>
      <c r="H19" s="3">
        <v>15039.029718076237</v>
      </c>
      <c r="K19" s="161"/>
      <c r="L19" s="5" t="s">
        <v>20</v>
      </c>
      <c r="M19" s="121">
        <v>7.3422181589664008</v>
      </c>
      <c r="V19" s="115"/>
    </row>
    <row r="20" spans="2:22" ht="12.75" customHeight="1" x14ac:dyDescent="0.25">
      <c r="B20" s="160" t="s">
        <v>25</v>
      </c>
      <c r="C20" s="5" t="s">
        <v>11</v>
      </c>
      <c r="D20" s="2">
        <v>71022.514751585259</v>
      </c>
      <c r="E20" s="3">
        <v>2414.7200311942956</v>
      </c>
      <c r="F20" s="3">
        <v>9709.8315906878106</v>
      </c>
      <c r="G20" s="3">
        <v>27247.591897918937</v>
      </c>
      <c r="H20" s="3">
        <v>31650.371231784211</v>
      </c>
      <c r="K20" s="160" t="s">
        <v>25</v>
      </c>
      <c r="L20" s="5" t="s">
        <v>11</v>
      </c>
      <c r="M20" s="121">
        <v>7.9038938272539783</v>
      </c>
      <c r="V20" s="115"/>
    </row>
    <row r="21" spans="2:22" ht="12.75" customHeight="1" x14ac:dyDescent="0.25">
      <c r="B21" s="161"/>
      <c r="C21" s="5" t="s">
        <v>12</v>
      </c>
      <c r="D21" s="2">
        <v>151450.71899810043</v>
      </c>
      <c r="E21" s="3">
        <v>5411.7315204364577</v>
      </c>
      <c r="F21" s="3">
        <v>24701.934310396457</v>
      </c>
      <c r="G21" s="3">
        <v>54038.776085305792</v>
      </c>
      <c r="H21" s="3">
        <v>67298.277081961729</v>
      </c>
      <c r="K21" s="161"/>
      <c r="L21" s="5" t="s">
        <v>12</v>
      </c>
      <c r="M21" s="121">
        <v>7.7648308028488717</v>
      </c>
      <c r="V21" s="115"/>
    </row>
    <row r="22" spans="2:22" ht="12.75" customHeight="1" x14ac:dyDescent="0.25">
      <c r="B22" s="162"/>
      <c r="C22" s="5" t="s">
        <v>13</v>
      </c>
      <c r="D22" s="2">
        <v>311985.95147096715</v>
      </c>
      <c r="E22" s="3">
        <v>10978.866488608424</v>
      </c>
      <c r="F22" s="3">
        <v>39380.444345195967</v>
      </c>
      <c r="G22" s="3">
        <v>122490.25711610213</v>
      </c>
      <c r="H22" s="3">
        <v>139136.38352106063</v>
      </c>
      <c r="K22" s="162"/>
      <c r="L22" s="5" t="s">
        <v>13</v>
      </c>
      <c r="M22" s="121">
        <v>7.8982010428731675</v>
      </c>
      <c r="V22" s="115"/>
    </row>
    <row r="23" spans="2:22" ht="12.75" customHeight="1" x14ac:dyDescent="0.25">
      <c r="B23" s="160" t="s">
        <v>24</v>
      </c>
      <c r="C23" s="5" t="s">
        <v>14</v>
      </c>
      <c r="D23" s="2">
        <v>57174.67179867762</v>
      </c>
      <c r="E23" s="3">
        <v>2198.2246707268764</v>
      </c>
      <c r="F23" s="3">
        <v>9386.2018095348649</v>
      </c>
      <c r="G23" s="3">
        <v>18817.839311997239</v>
      </c>
      <c r="H23" s="3">
        <v>26772.406006418638</v>
      </c>
      <c r="K23" s="160" t="s">
        <v>24</v>
      </c>
      <c r="L23" s="5" t="s">
        <v>14</v>
      </c>
      <c r="M23" s="121">
        <v>7.8988189747921309</v>
      </c>
      <c r="V23" s="115"/>
    </row>
    <row r="24" spans="2:22" ht="12.75" customHeight="1" x14ac:dyDescent="0.25">
      <c r="B24" s="161"/>
      <c r="C24" s="5" t="s">
        <v>15</v>
      </c>
      <c r="D24" s="2">
        <v>300774.78582550149</v>
      </c>
      <c r="E24" s="3">
        <v>9924.0220441639794</v>
      </c>
      <c r="F24" s="3">
        <v>36142.26107291269</v>
      </c>
      <c r="G24" s="3">
        <v>123279.33392817888</v>
      </c>
      <c r="H24" s="3">
        <v>131429.16878024593</v>
      </c>
      <c r="K24" s="161"/>
      <c r="L24" s="5" t="s">
        <v>15</v>
      </c>
      <c r="M24" s="121">
        <v>7.8900902340225443</v>
      </c>
      <c r="V24" s="115"/>
    </row>
    <row r="25" spans="2:22" ht="12.75" customHeight="1" x14ac:dyDescent="0.25">
      <c r="B25" s="161"/>
      <c r="C25" s="5" t="s">
        <v>16</v>
      </c>
      <c r="D25" s="2">
        <v>56744.809110334099</v>
      </c>
      <c r="E25" s="3">
        <v>2158.4892825311945</v>
      </c>
      <c r="F25" s="3">
        <v>8618.7572849536082</v>
      </c>
      <c r="G25" s="3">
        <v>19369.93376239773</v>
      </c>
      <c r="H25" s="3">
        <v>26597.62878045157</v>
      </c>
      <c r="K25" s="161"/>
      <c r="L25" s="5" t="s">
        <v>16</v>
      </c>
      <c r="M25" s="121">
        <v>7.7846309515441785</v>
      </c>
      <c r="V25" s="115"/>
    </row>
    <row r="26" spans="2:22" ht="12.75" customHeight="1" x14ac:dyDescent="0.25">
      <c r="B26" s="162"/>
      <c r="C26" s="5" t="s">
        <v>17</v>
      </c>
      <c r="D26" s="2">
        <v>119764.91848613945</v>
      </c>
      <c r="E26" s="3">
        <v>4524.5820428171264</v>
      </c>
      <c r="F26" s="3">
        <v>19644.990078879058</v>
      </c>
      <c r="G26" s="3">
        <v>42309.518096752887</v>
      </c>
      <c r="H26" s="3">
        <v>53285.828267690376</v>
      </c>
      <c r="K26" s="162"/>
      <c r="L26" s="5" t="s">
        <v>17</v>
      </c>
      <c r="M26" s="121">
        <v>7.8065837088350607</v>
      </c>
      <c r="V26" s="115"/>
    </row>
    <row r="27" spans="2:22" ht="12.75" customHeight="1" x14ac:dyDescent="0.25">
      <c r="B27" s="21"/>
      <c r="C27" s="15"/>
      <c r="D27" s="15"/>
      <c r="E27" s="16"/>
      <c r="F27" s="16"/>
      <c r="G27" s="16"/>
      <c r="H27" s="16"/>
      <c r="K27" s="21"/>
      <c r="L27" s="15"/>
      <c r="M27" s="124"/>
      <c r="V27" s="115"/>
    </row>
    <row r="28" spans="2:22" ht="12.75" customHeight="1" x14ac:dyDescent="0.25">
      <c r="B28" s="21"/>
      <c r="C28" s="15"/>
      <c r="D28" s="15"/>
      <c r="E28" s="16"/>
      <c r="F28" s="16"/>
      <c r="G28" s="16"/>
      <c r="H28" s="16"/>
      <c r="K28" s="21"/>
      <c r="L28" s="15"/>
      <c r="M28" s="124"/>
      <c r="V28" s="115"/>
    </row>
    <row r="29" spans="2:22" ht="12.75" customHeight="1" x14ac:dyDescent="0.25"/>
    <row r="30" spans="2:22" ht="12.75" customHeight="1" x14ac:dyDescent="0.25">
      <c r="B30" s="194" t="s">
        <v>26</v>
      </c>
      <c r="C30" s="195"/>
      <c r="D30" s="198" t="s">
        <v>171</v>
      </c>
      <c r="E30" s="198"/>
      <c r="F30" s="198"/>
      <c r="G30" s="198"/>
      <c r="H30" s="198"/>
      <c r="K30" s="201" t="s">
        <v>172</v>
      </c>
      <c r="L30" s="201"/>
      <c r="M30" s="199" t="s">
        <v>171</v>
      </c>
      <c r="V30" s="115"/>
    </row>
    <row r="31" spans="2:22" ht="44.1" customHeight="1" x14ac:dyDescent="0.25">
      <c r="B31" s="196"/>
      <c r="C31" s="197"/>
      <c r="D31" s="116" t="s">
        <v>19</v>
      </c>
      <c r="E31" s="116" t="s">
        <v>170</v>
      </c>
      <c r="F31" s="116" t="s">
        <v>169</v>
      </c>
      <c r="G31" s="116" t="s">
        <v>168</v>
      </c>
      <c r="H31" s="116" t="s">
        <v>167</v>
      </c>
      <c r="K31" s="201"/>
      <c r="L31" s="201"/>
      <c r="M31" s="200"/>
      <c r="V31" s="115"/>
    </row>
    <row r="32" spans="2:22" ht="15" customHeight="1" x14ac:dyDescent="0.25">
      <c r="B32" s="187" t="s">
        <v>161</v>
      </c>
      <c r="C32" s="105" t="s">
        <v>19</v>
      </c>
      <c r="D32" s="2">
        <v>534459.18522065296</v>
      </c>
      <c r="E32" s="2">
        <v>18805.318040239174</v>
      </c>
      <c r="F32" s="2">
        <v>73792.210246280214</v>
      </c>
      <c r="G32" s="2">
        <v>203776.62509932692</v>
      </c>
      <c r="H32" s="2">
        <v>238085.03183480672</v>
      </c>
      <c r="K32" s="187" t="s">
        <v>161</v>
      </c>
      <c r="L32" s="105" t="s">
        <v>19</v>
      </c>
      <c r="M32" s="123">
        <v>7.8694674213659201</v>
      </c>
      <c r="V32" s="115"/>
    </row>
    <row r="33" spans="2:22" ht="12.75" customHeight="1" x14ac:dyDescent="0.25">
      <c r="B33" s="188"/>
      <c r="C33" s="5" t="s">
        <v>162</v>
      </c>
      <c r="D33" s="2">
        <v>281743.99298642616</v>
      </c>
      <c r="E33" s="3">
        <v>12043.105158584687</v>
      </c>
      <c r="F33" s="3">
        <v>35384.593251470746</v>
      </c>
      <c r="G33" s="3">
        <v>111185.4401309137</v>
      </c>
      <c r="H33" s="3">
        <v>123130.85444545701</v>
      </c>
      <c r="K33" s="188"/>
      <c r="L33" s="5" t="s">
        <v>162</v>
      </c>
      <c r="M33" s="121">
        <v>7.9351155260535933</v>
      </c>
      <c r="V33" s="115"/>
    </row>
    <row r="34" spans="2:22" ht="12.75" customHeight="1" x14ac:dyDescent="0.25">
      <c r="B34" s="188"/>
      <c r="C34" s="5" t="s">
        <v>88</v>
      </c>
      <c r="D34" s="2">
        <v>36164.150280361268</v>
      </c>
      <c r="E34" s="13"/>
      <c r="F34" s="3">
        <v>10247.162203457568</v>
      </c>
      <c r="G34" s="3">
        <v>9913.1472875581076</v>
      </c>
      <c r="H34" s="3">
        <v>15115.91023379004</v>
      </c>
      <c r="K34" s="188"/>
      <c r="L34" s="5" t="s">
        <v>88</v>
      </c>
      <c r="M34" s="121">
        <v>7.3271324373432947</v>
      </c>
      <c r="V34" s="115"/>
    </row>
    <row r="35" spans="2:22" ht="12.75" customHeight="1" x14ac:dyDescent="0.25">
      <c r="B35" s="188"/>
      <c r="C35" s="5" t="s">
        <v>89</v>
      </c>
      <c r="D35" s="2">
        <v>126741.12507901157</v>
      </c>
      <c r="E35" s="3">
        <v>3977.1680472760609</v>
      </c>
      <c r="F35" s="3">
        <v>14887.369992512571</v>
      </c>
      <c r="G35" s="3">
        <v>48447.382258049205</v>
      </c>
      <c r="H35" s="3">
        <v>59429.204781173736</v>
      </c>
      <c r="K35" s="188"/>
      <c r="L35" s="5" t="s">
        <v>89</v>
      </c>
      <c r="M35" s="121">
        <v>7.8563944484438304</v>
      </c>
      <c r="V35" s="115"/>
    </row>
    <row r="36" spans="2:22" ht="12.75" customHeight="1" x14ac:dyDescent="0.25">
      <c r="B36" s="188"/>
      <c r="C36" s="5" t="s">
        <v>90</v>
      </c>
      <c r="D36" s="2">
        <v>53246.127520763184</v>
      </c>
      <c r="E36" s="13"/>
      <c r="F36" s="3">
        <v>9572.4660627007415</v>
      </c>
      <c r="G36" s="3">
        <v>21177.161256593041</v>
      </c>
      <c r="H36" s="3">
        <v>22290.468115907908</v>
      </c>
      <c r="K36" s="188"/>
      <c r="L36" s="5" t="s">
        <v>90</v>
      </c>
      <c r="M36" s="121">
        <v>7.7664511964881706</v>
      </c>
      <c r="V36" s="115"/>
    </row>
    <row r="37" spans="2:22" ht="12.75" customHeight="1" x14ac:dyDescent="0.25">
      <c r="B37" s="188"/>
      <c r="C37" s="5" t="s">
        <v>91</v>
      </c>
      <c r="D37" s="2">
        <v>24943.251435346639</v>
      </c>
      <c r="E37" s="13"/>
      <c r="F37" s="3">
        <v>2146.9848237274709</v>
      </c>
      <c r="G37" s="3">
        <v>8730.795973654378</v>
      </c>
      <c r="H37" s="3">
        <v>12374.388444703418</v>
      </c>
      <c r="K37" s="188"/>
      <c r="L37" s="5" t="s">
        <v>91</v>
      </c>
      <c r="M37" s="121">
        <v>7.8356791972849953</v>
      </c>
      <c r="V37" s="115"/>
    </row>
    <row r="38" spans="2:22" ht="12.75" customHeight="1" x14ac:dyDescent="0.25">
      <c r="B38" s="188"/>
      <c r="C38" s="5" t="s">
        <v>92</v>
      </c>
      <c r="D38" s="2">
        <v>9360.6921015711705</v>
      </c>
      <c r="E38" s="122">
        <v>0</v>
      </c>
      <c r="F38" s="13"/>
      <c r="G38" s="13"/>
      <c r="H38" s="3">
        <v>4644.2474804412541</v>
      </c>
      <c r="K38" s="188"/>
      <c r="L38" s="5" t="s">
        <v>92</v>
      </c>
      <c r="M38" s="121">
        <v>8.4330713599035754</v>
      </c>
      <c r="V38" s="115"/>
    </row>
    <row r="39" spans="2:22" ht="12.75" customHeight="1" x14ac:dyDescent="0.25">
      <c r="B39" s="189"/>
      <c r="C39" s="5" t="s">
        <v>93</v>
      </c>
      <c r="D39" s="2">
        <v>2259.8458171730226</v>
      </c>
      <c r="E39" s="122">
        <v>0</v>
      </c>
      <c r="F39" s="13"/>
      <c r="G39" s="13"/>
      <c r="H39" s="13"/>
      <c r="K39" s="189"/>
      <c r="L39" s="5" t="s">
        <v>93</v>
      </c>
      <c r="M39" s="121">
        <v>8.0522437435125536</v>
      </c>
      <c r="V39" s="115"/>
    </row>
    <row r="40" spans="2:22" ht="12.75" customHeight="1" x14ac:dyDescent="0.25">
      <c r="B40" s="187" t="s">
        <v>163</v>
      </c>
      <c r="C40" s="5" t="s">
        <v>49</v>
      </c>
      <c r="D40" s="2">
        <v>98004.699496622226</v>
      </c>
      <c r="E40" s="3">
        <v>4308.0990198074987</v>
      </c>
      <c r="F40" s="3">
        <v>13652.155866801551</v>
      </c>
      <c r="G40" s="3">
        <v>39166.765412115419</v>
      </c>
      <c r="H40" s="3">
        <v>40877.679197897764</v>
      </c>
      <c r="K40" s="187" t="s">
        <v>163</v>
      </c>
      <c r="L40" s="5" t="s">
        <v>49</v>
      </c>
      <c r="M40" s="121">
        <v>7.911734721354021</v>
      </c>
      <c r="V40" s="115"/>
    </row>
    <row r="41" spans="2:22" ht="12.75" customHeight="1" x14ac:dyDescent="0.25">
      <c r="B41" s="188"/>
      <c r="C41" s="5" t="s">
        <v>94</v>
      </c>
      <c r="D41" s="2">
        <v>13226.644449515406</v>
      </c>
      <c r="E41" s="13"/>
      <c r="F41" s="13"/>
      <c r="G41" s="3">
        <v>7595.0964467861531</v>
      </c>
      <c r="H41" s="3">
        <v>5246.2298209110713</v>
      </c>
      <c r="K41" s="188"/>
      <c r="L41" s="5" t="s">
        <v>94</v>
      </c>
      <c r="M41" s="121">
        <v>8.5858540236355481</v>
      </c>
      <c r="V41" s="115"/>
    </row>
    <row r="42" spans="2:22" ht="12.75" customHeight="1" x14ac:dyDescent="0.25">
      <c r="B42" s="188"/>
      <c r="C42" s="5" t="s">
        <v>95</v>
      </c>
      <c r="D42" s="2">
        <v>44822.592006520688</v>
      </c>
      <c r="E42" s="13"/>
      <c r="F42" s="13"/>
      <c r="G42" s="3">
        <v>18234.62298662568</v>
      </c>
      <c r="H42" s="3">
        <v>22378.406011311046</v>
      </c>
      <c r="K42" s="188"/>
      <c r="L42" s="5" t="s">
        <v>95</v>
      </c>
      <c r="M42" s="121">
        <v>8.3199678953243641</v>
      </c>
      <c r="V42" s="115"/>
    </row>
    <row r="43" spans="2:22" ht="12.75" customHeight="1" x14ac:dyDescent="0.25">
      <c r="B43" s="188"/>
      <c r="C43" s="5" t="s">
        <v>96</v>
      </c>
      <c r="D43" s="2">
        <v>29879.433861213009</v>
      </c>
      <c r="E43" s="13"/>
      <c r="F43" s="3">
        <v>4648.1698067491207</v>
      </c>
      <c r="G43" s="3">
        <v>11447.324855605802</v>
      </c>
      <c r="H43" s="3">
        <v>13648.872532191417</v>
      </c>
      <c r="K43" s="188"/>
      <c r="L43" s="5" t="s">
        <v>96</v>
      </c>
      <c r="M43" s="121">
        <v>8.2836337872876662</v>
      </c>
      <c r="V43" s="115"/>
    </row>
    <row r="44" spans="2:22" ht="12.75" customHeight="1" x14ac:dyDescent="0.25">
      <c r="B44" s="190"/>
      <c r="C44" s="5" t="s">
        <v>97</v>
      </c>
      <c r="D44" s="2">
        <v>53949.685693353633</v>
      </c>
      <c r="E44" s="13"/>
      <c r="F44" s="3">
        <v>7797.6182458476578</v>
      </c>
      <c r="G44" s="3">
        <v>21381.99294825815</v>
      </c>
      <c r="H44" s="3">
        <v>21328.899611201883</v>
      </c>
      <c r="K44" s="190"/>
      <c r="L44" s="5" t="s">
        <v>97</v>
      </c>
      <c r="M44" s="121">
        <v>7.6514042326110472</v>
      </c>
      <c r="V44" s="115"/>
    </row>
    <row r="45" spans="2:22" ht="12.75" customHeight="1" x14ac:dyDescent="0.25">
      <c r="B45" s="187" t="s">
        <v>164</v>
      </c>
      <c r="C45" s="5" t="s">
        <v>112</v>
      </c>
      <c r="D45" s="2">
        <v>176672.41445248201</v>
      </c>
      <c r="E45" s="3">
        <v>4586.9479172477077</v>
      </c>
      <c r="F45" s="3">
        <v>25589.071391081252</v>
      </c>
      <c r="G45" s="3">
        <v>64978.292728072978</v>
      </c>
      <c r="H45" s="3">
        <v>81518.102416080073</v>
      </c>
      <c r="K45" s="187" t="s">
        <v>164</v>
      </c>
      <c r="L45" s="5" t="s">
        <v>112</v>
      </c>
      <c r="M45" s="121">
        <v>7.8711154030587691</v>
      </c>
      <c r="V45" s="115"/>
    </row>
    <row r="46" spans="2:22" ht="12.75" customHeight="1" x14ac:dyDescent="0.25">
      <c r="B46" s="188"/>
      <c r="C46" s="5" t="s">
        <v>98</v>
      </c>
      <c r="D46" s="2">
        <v>299300.88813559391</v>
      </c>
      <c r="E46" s="3">
        <v>11992.238861549542</v>
      </c>
      <c r="F46" s="3">
        <v>39236.84260991036</v>
      </c>
      <c r="G46" s="3">
        <v>118908.68406574952</v>
      </c>
      <c r="H46" s="3">
        <v>129163.12259838446</v>
      </c>
      <c r="K46" s="188"/>
      <c r="L46" s="5" t="s">
        <v>98</v>
      </c>
      <c r="M46" s="121">
        <v>7.8979242827998304</v>
      </c>
      <c r="V46" s="115"/>
    </row>
    <row r="47" spans="2:22" ht="12.75" customHeight="1" x14ac:dyDescent="0.25">
      <c r="B47" s="188"/>
      <c r="C47" s="5" t="s">
        <v>113</v>
      </c>
      <c r="D47" s="2">
        <v>58485.882632576984</v>
      </c>
      <c r="E47" s="13"/>
      <c r="F47" s="3">
        <v>8966.2962452885859</v>
      </c>
      <c r="G47" s="3">
        <v>19889.648305504354</v>
      </c>
      <c r="H47" s="3">
        <v>27403.806820342121</v>
      </c>
      <c r="K47" s="188"/>
      <c r="L47" s="5" t="s">
        <v>113</v>
      </c>
      <c r="M47" s="121">
        <v>7.6493876366034916</v>
      </c>
      <c r="V47" s="115"/>
    </row>
    <row r="48" spans="2:22" ht="12.75" customHeight="1" x14ac:dyDescent="0.25">
      <c r="B48" s="187" t="s">
        <v>165</v>
      </c>
      <c r="C48" s="5" t="s">
        <v>99</v>
      </c>
      <c r="D48" s="2">
        <v>201743.19729299672</v>
      </c>
      <c r="E48" s="3">
        <v>3829.4093597262954</v>
      </c>
      <c r="F48" s="3">
        <v>28662.753665669323</v>
      </c>
      <c r="G48" s="3">
        <v>83763.47434402832</v>
      </c>
      <c r="H48" s="3">
        <v>85487.559923572786</v>
      </c>
      <c r="K48" s="187" t="s">
        <v>165</v>
      </c>
      <c r="L48" s="5" t="s">
        <v>99</v>
      </c>
      <c r="M48" s="121">
        <v>7.8897207842173422</v>
      </c>
      <c r="V48" s="115"/>
    </row>
    <row r="49" spans="2:22" ht="12.75" customHeight="1" x14ac:dyDescent="0.25">
      <c r="B49" s="188"/>
      <c r="C49" s="5" t="s">
        <v>100</v>
      </c>
      <c r="D49" s="2">
        <v>272684.99459715106</v>
      </c>
      <c r="E49" s="3">
        <v>10439.709295723153</v>
      </c>
      <c r="F49" s="3">
        <v>36108.492469787176</v>
      </c>
      <c r="G49" s="3">
        <v>100932.08916636086</v>
      </c>
      <c r="H49" s="3">
        <v>125204.7036652799</v>
      </c>
      <c r="K49" s="188"/>
      <c r="L49" s="5" t="s">
        <v>100</v>
      </c>
      <c r="M49" s="121">
        <v>7.8695146205870996</v>
      </c>
      <c r="V49" s="115"/>
    </row>
    <row r="50" spans="2:22" ht="12.75" customHeight="1" x14ac:dyDescent="0.25">
      <c r="B50" s="188"/>
      <c r="C50" s="5" t="s">
        <v>101</v>
      </c>
      <c r="D50" s="2">
        <v>25921.654582674622</v>
      </c>
      <c r="E50" s="13"/>
      <c r="F50" s="3">
        <v>2538.3182289595215</v>
      </c>
      <c r="G50" s="3">
        <v>11951.609571523051</v>
      </c>
      <c r="H50" s="3">
        <v>9082.2449035448262</v>
      </c>
      <c r="K50" s="188"/>
      <c r="L50" s="5" t="s">
        <v>101</v>
      </c>
      <c r="M50" s="121">
        <v>7.5103828194768081</v>
      </c>
    </row>
    <row r="51" spans="2:22" ht="12.75" customHeight="1" x14ac:dyDescent="0.25">
      <c r="B51" s="188"/>
      <c r="C51" s="5" t="s">
        <v>102</v>
      </c>
      <c r="D51" s="2">
        <v>7596.3004487746002</v>
      </c>
      <c r="E51" s="13"/>
      <c r="F51" s="13"/>
      <c r="G51" s="13"/>
      <c r="H51" s="13"/>
      <c r="K51" s="188"/>
      <c r="L51" s="5" t="s">
        <v>102</v>
      </c>
      <c r="M51" s="121">
        <v>7.7568808033941883</v>
      </c>
    </row>
    <row r="52" spans="2:22" ht="12.75" customHeight="1" x14ac:dyDescent="0.25">
      <c r="B52" s="190"/>
      <c r="C52" s="5" t="s">
        <v>103</v>
      </c>
      <c r="D52" s="2">
        <v>26513.038299055865</v>
      </c>
      <c r="E52" s="13"/>
      <c r="F52" s="13"/>
      <c r="G52" s="3">
        <v>4788.4770144084086</v>
      </c>
      <c r="H52" s="3">
        <v>15091.943481743479</v>
      </c>
      <c r="K52" s="190"/>
      <c r="L52" s="5" t="s">
        <v>103</v>
      </c>
      <c r="M52" s="121">
        <v>7.9338715377801536</v>
      </c>
    </row>
    <row r="53" spans="2:22" ht="12.75" customHeight="1" x14ac:dyDescent="0.25"/>
    <row r="54" spans="2:22" ht="12.75" customHeight="1" x14ac:dyDescent="0.25"/>
    <row r="55" spans="2:22" ht="12.75" customHeight="1" x14ac:dyDescent="0.25"/>
    <row r="56" spans="2:22" ht="12.75" customHeight="1" x14ac:dyDescent="0.25">
      <c r="B56" s="194" t="s">
        <v>28</v>
      </c>
      <c r="C56" s="195"/>
      <c r="D56" s="198" t="s">
        <v>171</v>
      </c>
      <c r="E56" s="198"/>
      <c r="F56" s="198"/>
      <c r="G56" s="198"/>
      <c r="H56" s="198"/>
      <c r="V56" s="115"/>
    </row>
    <row r="57" spans="2:22" ht="44.1" customHeight="1" x14ac:dyDescent="0.25">
      <c r="B57" s="196"/>
      <c r="C57" s="197"/>
      <c r="D57" s="116" t="s">
        <v>19</v>
      </c>
      <c r="E57" s="116" t="s">
        <v>170</v>
      </c>
      <c r="F57" s="116" t="s">
        <v>169</v>
      </c>
      <c r="G57" s="116" t="s">
        <v>168</v>
      </c>
      <c r="H57" s="116" t="s">
        <v>167</v>
      </c>
      <c r="V57" s="115"/>
    </row>
    <row r="58" spans="2:22" ht="12.75" customHeight="1" x14ac:dyDescent="0.25">
      <c r="B58" s="160" t="s">
        <v>21</v>
      </c>
      <c r="C58" s="105" t="s">
        <v>19</v>
      </c>
      <c r="D58" s="119">
        <v>99.999999999999972</v>
      </c>
      <c r="E58" s="119">
        <v>100.00000000000003</v>
      </c>
      <c r="F58" s="119">
        <v>100</v>
      </c>
      <c r="G58" s="119">
        <v>99.999999999999986</v>
      </c>
      <c r="H58" s="119">
        <v>100</v>
      </c>
      <c r="V58" s="115"/>
    </row>
    <row r="59" spans="2:22" ht="12.75" customHeight="1" x14ac:dyDescent="0.25">
      <c r="B59" s="161"/>
      <c r="C59" s="5" t="s">
        <v>2</v>
      </c>
      <c r="D59" s="119">
        <f t="shared" ref="D59:D67" si="0">D8/$D$7*100</f>
        <v>49.036425663480181</v>
      </c>
      <c r="E59" s="117">
        <f t="shared" ref="E59:H60" si="1">E8/E$7*100</f>
        <v>59.803005657713484</v>
      </c>
      <c r="F59" s="117">
        <f t="shared" si="1"/>
        <v>53.756227598877494</v>
      </c>
      <c r="G59" s="117">
        <f t="shared" si="1"/>
        <v>52.659743212701201</v>
      </c>
      <c r="H59" s="117">
        <f t="shared" si="1"/>
        <v>43.621969367576931</v>
      </c>
      <c r="V59" s="115"/>
    </row>
    <row r="60" spans="2:22" ht="12.75" customHeight="1" x14ac:dyDescent="0.25">
      <c r="B60" s="162"/>
      <c r="C60" s="5" t="s">
        <v>3</v>
      </c>
      <c r="D60" s="119">
        <f t="shared" si="0"/>
        <v>50.963574336519798</v>
      </c>
      <c r="E60" s="117">
        <f t="shared" si="1"/>
        <v>40.196994342286537</v>
      </c>
      <c r="F60" s="117">
        <f t="shared" si="1"/>
        <v>46.243772401122513</v>
      </c>
      <c r="G60" s="117">
        <f t="shared" si="1"/>
        <v>47.340256787298785</v>
      </c>
      <c r="H60" s="117">
        <f t="shared" si="1"/>
        <v>56.378030632423062</v>
      </c>
      <c r="V60" s="115"/>
    </row>
    <row r="61" spans="2:22" ht="12.75" customHeight="1" x14ac:dyDescent="0.25">
      <c r="B61" s="160" t="s">
        <v>22</v>
      </c>
      <c r="C61" s="5" t="s">
        <v>4</v>
      </c>
      <c r="D61" s="119">
        <f t="shared" si="0"/>
        <v>18.313367244882418</v>
      </c>
      <c r="E61" s="118"/>
      <c r="F61" s="117">
        <f t="shared" ref="F61:H67" si="2">F10/F$7*100</f>
        <v>19.512970759997916</v>
      </c>
      <c r="G61" s="117">
        <f t="shared" si="2"/>
        <v>20.713801628122543</v>
      </c>
      <c r="H61" s="117">
        <f t="shared" si="2"/>
        <v>16.172743071689407</v>
      </c>
      <c r="V61" s="115"/>
    </row>
    <row r="62" spans="2:22" ht="12.75" customHeight="1" x14ac:dyDescent="0.25">
      <c r="B62" s="161"/>
      <c r="C62" s="5" t="s">
        <v>5</v>
      </c>
      <c r="D62" s="119">
        <f t="shared" si="0"/>
        <v>24.493041532826719</v>
      </c>
      <c r="E62" s="117">
        <f t="shared" ref="E62:E67" si="3">E11/E$7*100</f>
        <v>32.863263476436408</v>
      </c>
      <c r="F62" s="117">
        <f t="shared" si="2"/>
        <v>27.053235111436496</v>
      </c>
      <c r="G62" s="117">
        <f t="shared" si="2"/>
        <v>23.959930192169622</v>
      </c>
      <c r="H62" s="117">
        <f t="shared" si="2"/>
        <v>23.494694862698566</v>
      </c>
      <c r="V62" s="115"/>
    </row>
    <row r="63" spans="2:22" ht="12.75" customHeight="1" x14ac:dyDescent="0.25">
      <c r="B63" s="161"/>
      <c r="C63" s="5" t="s">
        <v>6</v>
      </c>
      <c r="D63" s="119">
        <f t="shared" si="0"/>
        <v>27.617990524557406</v>
      </c>
      <c r="E63" s="117">
        <f t="shared" si="3"/>
        <v>23.62403521558625</v>
      </c>
      <c r="F63" s="117">
        <f t="shared" si="2"/>
        <v>28.813925688583154</v>
      </c>
      <c r="G63" s="117">
        <f t="shared" si="2"/>
        <v>26.351357621638066</v>
      </c>
      <c r="H63" s="117">
        <f t="shared" si="2"/>
        <v>28.646896361551118</v>
      </c>
      <c r="V63" s="115"/>
    </row>
    <row r="64" spans="2:22" ht="12.75" customHeight="1" x14ac:dyDescent="0.25">
      <c r="B64" s="162"/>
      <c r="C64" s="5" t="s">
        <v>7</v>
      </c>
      <c r="D64" s="119">
        <f t="shared" si="0"/>
        <v>29.575600697733524</v>
      </c>
      <c r="E64" s="117">
        <f t="shared" si="3"/>
        <v>28.816568167940478</v>
      </c>
      <c r="F64" s="117">
        <f t="shared" si="2"/>
        <v>24.619868439982422</v>
      </c>
      <c r="G64" s="117">
        <f t="shared" si="2"/>
        <v>28.974910558069851</v>
      </c>
      <c r="H64" s="117">
        <f t="shared" si="2"/>
        <v>31.685665704061037</v>
      </c>
      <c r="V64" s="115"/>
    </row>
    <row r="65" spans="2:22" ht="12.75" customHeight="1" x14ac:dyDescent="0.25">
      <c r="B65" s="160" t="s">
        <v>23</v>
      </c>
      <c r="C65" s="5" t="s">
        <v>8</v>
      </c>
      <c r="D65" s="119">
        <f t="shared" si="0"/>
        <v>43.822065485266585</v>
      </c>
      <c r="E65" s="117">
        <f t="shared" si="3"/>
        <v>40.346562905779479</v>
      </c>
      <c r="F65" s="117">
        <f t="shared" si="2"/>
        <v>43.437315765127643</v>
      </c>
      <c r="G65" s="117">
        <f t="shared" si="2"/>
        <v>42.676607471920882</v>
      </c>
      <c r="H65" s="117">
        <f t="shared" si="2"/>
        <v>45.196225923782478</v>
      </c>
      <c r="V65" s="115"/>
    </row>
    <row r="66" spans="2:22" ht="12.75" customHeight="1" x14ac:dyDescent="0.25">
      <c r="B66" s="161"/>
      <c r="C66" s="5" t="s">
        <v>9</v>
      </c>
      <c r="D66" s="119">
        <f t="shared" si="0"/>
        <v>29.7939542860627</v>
      </c>
      <c r="E66" s="117">
        <f t="shared" si="3"/>
        <v>22.223233351315677</v>
      </c>
      <c r="F66" s="117">
        <f t="shared" si="2"/>
        <v>27.953736985535286</v>
      </c>
      <c r="G66" s="117">
        <f t="shared" si="2"/>
        <v>28.839284270628706</v>
      </c>
      <c r="H66" s="117">
        <f t="shared" si="2"/>
        <v>31.779391787517298</v>
      </c>
      <c r="V66" s="115"/>
    </row>
    <row r="67" spans="2:22" ht="12.75" customHeight="1" x14ac:dyDescent="0.25">
      <c r="B67" s="161"/>
      <c r="C67" s="5" t="s">
        <v>10</v>
      </c>
      <c r="D67" s="119">
        <f t="shared" si="0"/>
        <v>25.951577478415317</v>
      </c>
      <c r="E67" s="117">
        <f t="shared" si="3"/>
        <v>37.430203742904858</v>
      </c>
      <c r="F67" s="117">
        <f t="shared" si="2"/>
        <v>28.608947249337056</v>
      </c>
      <c r="G67" s="117">
        <f t="shared" si="2"/>
        <v>28.276316613529655</v>
      </c>
      <c r="H67" s="117">
        <f t="shared" si="2"/>
        <v>22.231562428451227</v>
      </c>
      <c r="V67" s="115"/>
    </row>
    <row r="68" spans="2:22" ht="12.75" customHeight="1" x14ac:dyDescent="0.25">
      <c r="B68" s="162"/>
      <c r="C68" s="5" t="s">
        <v>77</v>
      </c>
      <c r="D68" s="118"/>
      <c r="E68" s="118"/>
      <c r="F68" s="118"/>
      <c r="G68" s="118"/>
      <c r="H68" s="118"/>
      <c r="V68" s="115"/>
    </row>
    <row r="69" spans="2:22" ht="12.75" customHeight="1" x14ac:dyDescent="0.25">
      <c r="B69" s="160" t="s">
        <v>38</v>
      </c>
      <c r="C69" s="5" t="s">
        <v>37</v>
      </c>
      <c r="D69" s="119">
        <f t="shared" ref="D69:D77" si="4">D18/$D$7*100</f>
        <v>94.093185658121641</v>
      </c>
      <c r="E69" s="117">
        <f>E18/E$7*100</f>
        <v>92.071749839766653</v>
      </c>
      <c r="F69" s="117">
        <f>F18/F$7*100</f>
        <v>92.803076553299732</v>
      </c>
      <c r="G69" s="117">
        <f>G18/G$7*100</f>
        <v>95.225762256799356</v>
      </c>
      <c r="H69" s="117">
        <f>H18/H$7*100</f>
        <v>93.68333674646486</v>
      </c>
      <c r="V69" s="115"/>
    </row>
    <row r="70" spans="2:22" ht="12.75" customHeight="1" x14ac:dyDescent="0.25">
      <c r="B70" s="161"/>
      <c r="C70" s="5" t="s">
        <v>20</v>
      </c>
      <c r="D70" s="119">
        <f t="shared" si="4"/>
        <v>5.9068143418782331</v>
      </c>
      <c r="E70" s="118"/>
      <c r="F70" s="117">
        <f t="shared" ref="F70:H77" si="5">F19/F$7*100</f>
        <v>7.1969234467002998</v>
      </c>
      <c r="G70" s="117">
        <f t="shared" si="5"/>
        <v>4.7742377432005068</v>
      </c>
      <c r="H70" s="117">
        <f t="shared" si="5"/>
        <v>6.3166632535349585</v>
      </c>
      <c r="V70" s="115"/>
    </row>
    <row r="71" spans="2:22" ht="12.75" customHeight="1" x14ac:dyDescent="0.25">
      <c r="B71" s="160" t="s">
        <v>25</v>
      </c>
      <c r="C71" s="5" t="s">
        <v>11</v>
      </c>
      <c r="D71" s="119">
        <f t="shared" si="4"/>
        <v>13.288669502847709</v>
      </c>
      <c r="E71" s="117">
        <f t="shared" ref="E71:E77" si="6">E20/E$7*100</f>
        <v>12.840623200454973</v>
      </c>
      <c r="F71" s="117">
        <f t="shared" si="5"/>
        <v>13.158342267132827</v>
      </c>
      <c r="G71" s="117">
        <f t="shared" si="5"/>
        <v>13.371303938632625</v>
      </c>
      <c r="H71" s="117">
        <f t="shared" si="5"/>
        <v>13.293725770104089</v>
      </c>
      <c r="V71" s="115"/>
    </row>
    <row r="72" spans="2:22" ht="12.75" customHeight="1" x14ac:dyDescent="0.25">
      <c r="B72" s="161"/>
      <c r="C72" s="5" t="s">
        <v>12</v>
      </c>
      <c r="D72" s="119">
        <f t="shared" si="4"/>
        <v>28.337190787650808</v>
      </c>
      <c r="E72" s="117">
        <f t="shared" si="6"/>
        <v>28.777665492583338</v>
      </c>
      <c r="F72" s="117">
        <f t="shared" si="5"/>
        <v>33.47498906450177</v>
      </c>
      <c r="G72" s="117">
        <f t="shared" si="5"/>
        <v>26.518633360899791</v>
      </c>
      <c r="H72" s="117">
        <f t="shared" si="5"/>
        <v>28.26648805400589</v>
      </c>
      <c r="V72" s="115"/>
    </row>
    <row r="73" spans="2:22" ht="12.75" customHeight="1" x14ac:dyDescent="0.25">
      <c r="B73" s="162"/>
      <c r="C73" s="5" t="s">
        <v>13</v>
      </c>
      <c r="D73" s="119">
        <f t="shared" si="4"/>
        <v>58.374139709501463</v>
      </c>
      <c r="E73" s="117">
        <f t="shared" si="6"/>
        <v>58.381711306961712</v>
      </c>
      <c r="F73" s="117">
        <f t="shared" si="5"/>
        <v>53.366668668365428</v>
      </c>
      <c r="G73" s="117">
        <f t="shared" si="5"/>
        <v>60.110062700467573</v>
      </c>
      <c r="H73" s="117">
        <f t="shared" si="5"/>
        <v>58.439786175890006</v>
      </c>
      <c r="V73" s="115"/>
    </row>
    <row r="74" spans="2:22" ht="12.75" customHeight="1" x14ac:dyDescent="0.25">
      <c r="B74" s="160" t="s">
        <v>24</v>
      </c>
      <c r="C74" s="5" t="s">
        <v>14</v>
      </c>
      <c r="D74" s="119">
        <f t="shared" si="4"/>
        <v>10.697668480535684</v>
      </c>
      <c r="E74" s="117">
        <f t="shared" si="6"/>
        <v>11.689377792086086</v>
      </c>
      <c r="F74" s="117">
        <f t="shared" si="5"/>
        <v>12.719773236509086</v>
      </c>
      <c r="G74" s="117">
        <f t="shared" si="5"/>
        <v>9.2345426286380281</v>
      </c>
      <c r="H74" s="117">
        <f t="shared" si="5"/>
        <v>11.244892549563746</v>
      </c>
      <c r="V74" s="115"/>
    </row>
    <row r="75" spans="2:22" ht="12.75" customHeight="1" x14ac:dyDescent="0.25">
      <c r="B75" s="161"/>
      <c r="C75" s="5" t="s">
        <v>15</v>
      </c>
      <c r="D75" s="119">
        <f t="shared" si="4"/>
        <v>56.276474264601852</v>
      </c>
      <c r="E75" s="117">
        <f t="shared" si="6"/>
        <v>52.772423326895044</v>
      </c>
      <c r="F75" s="117">
        <f t="shared" si="5"/>
        <v>48.97842326756242</v>
      </c>
      <c r="G75" s="117">
        <f t="shared" si="5"/>
        <v>60.497289062515783</v>
      </c>
      <c r="H75" s="117">
        <f t="shared" si="5"/>
        <v>55.202617219312224</v>
      </c>
      <c r="V75" s="115"/>
    </row>
    <row r="76" spans="2:22" ht="12.75" customHeight="1" x14ac:dyDescent="0.25">
      <c r="B76" s="161"/>
      <c r="C76" s="5" t="s">
        <v>16</v>
      </c>
      <c r="D76" s="119">
        <f t="shared" si="4"/>
        <v>10.61723901085297</v>
      </c>
      <c r="E76" s="117">
        <f t="shared" si="6"/>
        <v>11.478079115240222</v>
      </c>
      <c r="F76" s="117">
        <f t="shared" si="5"/>
        <v>11.679765731624864</v>
      </c>
      <c r="G76" s="117">
        <f t="shared" si="5"/>
        <v>9.5054738260368374</v>
      </c>
      <c r="H76" s="117">
        <f t="shared" si="5"/>
        <v>11.171482967860879</v>
      </c>
      <c r="V76" s="115"/>
    </row>
    <row r="77" spans="2:22" ht="12.75" customHeight="1" x14ac:dyDescent="0.25">
      <c r="B77" s="162"/>
      <c r="C77" s="5" t="s">
        <v>17</v>
      </c>
      <c r="D77" s="119">
        <f t="shared" si="4"/>
        <v>22.408618244009439</v>
      </c>
      <c r="E77" s="117">
        <f t="shared" si="6"/>
        <v>24.060119765778666</v>
      </c>
      <c r="F77" s="117">
        <f t="shared" si="5"/>
        <v>26.622037764303641</v>
      </c>
      <c r="G77" s="117">
        <f t="shared" si="5"/>
        <v>20.762694482809277</v>
      </c>
      <c r="H77" s="117">
        <f t="shared" si="5"/>
        <v>22.381007263263118</v>
      </c>
      <c r="V77" s="115"/>
    </row>
    <row r="78" spans="2:22" ht="12.75" customHeight="1" x14ac:dyDescent="0.25">
      <c r="B78" s="21"/>
      <c r="C78" s="15"/>
      <c r="D78" s="15"/>
      <c r="E78" s="16"/>
      <c r="F78" s="16"/>
      <c r="G78" s="16"/>
      <c r="H78" s="16"/>
      <c r="V78" s="115"/>
    </row>
    <row r="79" spans="2:22" ht="12.75" customHeight="1" x14ac:dyDescent="0.25">
      <c r="B79" s="21"/>
      <c r="C79" s="15"/>
      <c r="D79" s="15"/>
      <c r="E79" s="16"/>
      <c r="F79" s="16"/>
      <c r="G79" s="16"/>
      <c r="H79" s="16"/>
      <c r="V79" s="115"/>
    </row>
    <row r="80" spans="2:22" ht="12.75" customHeight="1" x14ac:dyDescent="0.25"/>
    <row r="81" spans="2:22" ht="12.75" customHeight="1" x14ac:dyDescent="0.25">
      <c r="B81" s="194" t="s">
        <v>28</v>
      </c>
      <c r="C81" s="195"/>
      <c r="D81" s="198" t="s">
        <v>171</v>
      </c>
      <c r="E81" s="198"/>
      <c r="F81" s="198"/>
      <c r="G81" s="198"/>
      <c r="H81" s="198"/>
      <c r="V81" s="115"/>
    </row>
    <row r="82" spans="2:22" ht="44.1" customHeight="1" x14ac:dyDescent="0.25">
      <c r="B82" s="196"/>
      <c r="C82" s="197"/>
      <c r="D82" s="116" t="s">
        <v>19</v>
      </c>
      <c r="E82" s="116" t="s">
        <v>170</v>
      </c>
      <c r="F82" s="116" t="s">
        <v>169</v>
      </c>
      <c r="G82" s="116" t="s">
        <v>168</v>
      </c>
      <c r="H82" s="116" t="s">
        <v>167</v>
      </c>
      <c r="V82" s="115"/>
    </row>
    <row r="83" spans="2:22" ht="15" customHeight="1" x14ac:dyDescent="0.25">
      <c r="B83" s="187" t="s">
        <v>161</v>
      </c>
      <c r="C83" s="105" t="s">
        <v>19</v>
      </c>
      <c r="D83" s="119">
        <v>100.00000000000001</v>
      </c>
      <c r="E83" s="119">
        <v>100.00000000000001</v>
      </c>
      <c r="F83" s="119">
        <v>100</v>
      </c>
      <c r="G83" s="119">
        <v>100.00000000000001</v>
      </c>
      <c r="H83" s="119">
        <v>99.999999999999986</v>
      </c>
      <c r="V83" s="115"/>
    </row>
    <row r="84" spans="2:22" ht="12.75" customHeight="1" x14ac:dyDescent="0.25">
      <c r="B84" s="188"/>
      <c r="C84" s="5" t="s">
        <v>162</v>
      </c>
      <c r="D84" s="119">
        <f t="shared" ref="D84:D90" si="7">D33/$D$32*100</f>
        <v>52.715717266624843</v>
      </c>
      <c r="E84" s="117">
        <f>E33/E$32*100</f>
        <v>64.040954440733927</v>
      </c>
      <c r="F84" s="117">
        <f>F33/F$32*100</f>
        <v>47.951664726365131</v>
      </c>
      <c r="G84" s="117">
        <f>G33/G$32*100</f>
        <v>54.562411207231712</v>
      </c>
      <c r="H84" s="117">
        <f>H33/H$32*100</f>
        <v>51.717175790744506</v>
      </c>
      <c r="V84" s="115"/>
    </row>
    <row r="85" spans="2:22" ht="12.75" customHeight="1" x14ac:dyDescent="0.25">
      <c r="B85" s="188"/>
      <c r="C85" s="5" t="s">
        <v>88</v>
      </c>
      <c r="D85" s="119">
        <f t="shared" si="7"/>
        <v>6.7664942956178766</v>
      </c>
      <c r="E85" s="118"/>
      <c r="F85" s="117">
        <f t="shared" ref="F85:H88" si="8">F34/F$32*100</f>
        <v>13.886509387993454</v>
      </c>
      <c r="G85" s="117">
        <f t="shared" si="8"/>
        <v>4.8647126640389384</v>
      </c>
      <c r="H85" s="117">
        <f t="shared" si="8"/>
        <v>6.3489544543388536</v>
      </c>
      <c r="V85" s="115"/>
    </row>
    <row r="86" spans="2:22" ht="12.75" customHeight="1" x14ac:dyDescent="0.25">
      <c r="B86" s="188"/>
      <c r="C86" s="5" t="s">
        <v>89</v>
      </c>
      <c r="D86" s="119">
        <f t="shared" si="7"/>
        <v>23.713901563257096</v>
      </c>
      <c r="E86" s="117">
        <f>E35/E$32*100</f>
        <v>21.149166628109192</v>
      </c>
      <c r="F86" s="117">
        <f t="shared" si="8"/>
        <v>20.1747175519289</v>
      </c>
      <c r="G86" s="117">
        <f t="shared" si="8"/>
        <v>23.77474954962792</v>
      </c>
      <c r="H86" s="117">
        <f t="shared" si="8"/>
        <v>24.961336008056225</v>
      </c>
      <c r="V86" s="115"/>
    </row>
    <row r="87" spans="2:22" ht="12.75" customHeight="1" x14ac:dyDescent="0.25">
      <c r="B87" s="188"/>
      <c r="C87" s="5" t="s">
        <v>90</v>
      </c>
      <c r="D87" s="119">
        <f t="shared" si="7"/>
        <v>9.9626180994120954</v>
      </c>
      <c r="E87" s="118"/>
      <c r="F87" s="117">
        <f t="shared" si="8"/>
        <v>12.972190466653327</v>
      </c>
      <c r="G87" s="117">
        <f t="shared" si="8"/>
        <v>10.392340753641713</v>
      </c>
      <c r="H87" s="117">
        <f t="shared" si="8"/>
        <v>9.3623979399821984</v>
      </c>
      <c r="V87" s="115"/>
    </row>
    <row r="88" spans="2:22" ht="12.75" customHeight="1" x14ac:dyDescent="0.25">
      <c r="B88" s="188"/>
      <c r="C88" s="5" t="s">
        <v>91</v>
      </c>
      <c r="D88" s="119">
        <f t="shared" si="7"/>
        <v>4.6670077201589768</v>
      </c>
      <c r="E88" s="118"/>
      <c r="F88" s="117">
        <f t="shared" si="8"/>
        <v>2.9095006323322563</v>
      </c>
      <c r="G88" s="117">
        <f t="shared" si="8"/>
        <v>4.2844933610018927</v>
      </c>
      <c r="H88" s="117">
        <f t="shared" si="8"/>
        <v>5.1974659428776198</v>
      </c>
      <c r="V88" s="115"/>
    </row>
    <row r="89" spans="2:22" ht="12.75" customHeight="1" x14ac:dyDescent="0.25">
      <c r="B89" s="188"/>
      <c r="C89" s="5" t="s">
        <v>92</v>
      </c>
      <c r="D89" s="119">
        <f t="shared" si="7"/>
        <v>1.7514325434797389</v>
      </c>
      <c r="E89" s="120">
        <v>0</v>
      </c>
      <c r="F89" s="118"/>
      <c r="G89" s="118"/>
      <c r="H89" s="117">
        <f>H38/H$32*100</f>
        <v>1.950667559674069</v>
      </c>
      <c r="V89" s="115"/>
    </row>
    <row r="90" spans="2:22" ht="12.75" customHeight="1" x14ac:dyDescent="0.25">
      <c r="B90" s="189"/>
      <c r="C90" s="5" t="s">
        <v>93</v>
      </c>
      <c r="D90" s="119">
        <f t="shared" si="7"/>
        <v>0.42282851144938954</v>
      </c>
      <c r="E90" s="120">
        <v>0</v>
      </c>
      <c r="F90" s="118"/>
      <c r="G90" s="118"/>
      <c r="H90" s="118"/>
      <c r="V90" s="115"/>
    </row>
    <row r="91" spans="2:22" ht="12.75" customHeight="1" x14ac:dyDescent="0.25">
      <c r="B91" s="187" t="s">
        <v>163</v>
      </c>
      <c r="C91" s="5" t="s">
        <v>49</v>
      </c>
      <c r="D91" s="119">
        <f>D40/(SUM($D$40:$D$44))*100</f>
        <v>40.855198917403499</v>
      </c>
      <c r="E91" s="117">
        <f>E40/SUM($E$40:$E$44)*100</f>
        <v>100</v>
      </c>
      <c r="F91" s="117">
        <f>F40/SUM($F$40:$F$44)*100</f>
        <v>52.311231524465207</v>
      </c>
      <c r="G91" s="117">
        <f>G40/SUM($G$40:$G$44)*100</f>
        <v>40.037254335126235</v>
      </c>
      <c r="H91" s="117">
        <f>H40/SUM($H$40:$H$44)*100</f>
        <v>39.502942367409247</v>
      </c>
      <c r="V91" s="115"/>
    </row>
    <row r="92" spans="2:22" ht="12.75" customHeight="1" x14ac:dyDescent="0.25">
      <c r="B92" s="188"/>
      <c r="C92" s="5" t="s">
        <v>94</v>
      </c>
      <c r="D92" s="119">
        <f>D41/(SUM($D$40:$D$44))*100</f>
        <v>5.5137885506536062</v>
      </c>
      <c r="E92" s="118"/>
      <c r="F92" s="118"/>
      <c r="G92" s="117">
        <f>G41/SUM($G$40:$G$44)*100</f>
        <v>7.7638989316622995</v>
      </c>
      <c r="H92" s="117">
        <f>H41/SUM($H$40:$H$44)*100</f>
        <v>5.0697964837566349</v>
      </c>
      <c r="V92" s="115"/>
    </row>
    <row r="93" spans="2:22" ht="12.75" customHeight="1" x14ac:dyDescent="0.25">
      <c r="B93" s="188"/>
      <c r="C93" s="5" t="s">
        <v>95</v>
      </c>
      <c r="D93" s="119">
        <f>D42/(SUM($D$40:$D$44))*100</f>
        <v>18.685184708751006</v>
      </c>
      <c r="E93" s="118"/>
      <c r="F93" s="118"/>
      <c r="G93" s="117">
        <f>G42/SUM($G$40:$G$44)*100</f>
        <v>18.639891002968589</v>
      </c>
      <c r="H93" s="117">
        <f>H42/SUM($H$40:$H$44)*100</f>
        <v>21.625809005927312</v>
      </c>
      <c r="V93" s="115"/>
    </row>
    <row r="94" spans="2:22" ht="12.75" customHeight="1" x14ac:dyDescent="0.25">
      <c r="B94" s="188"/>
      <c r="C94" s="5" t="s">
        <v>96</v>
      </c>
      <c r="D94" s="119">
        <f>D43/(SUM($D$40:$D$44))*100</f>
        <v>12.455833446857641</v>
      </c>
      <c r="E94" s="118"/>
      <c r="F94" s="117">
        <f>F43/SUM($F$40:$F$44)*100</f>
        <v>17.810482776362257</v>
      </c>
      <c r="G94" s="117">
        <f>G43/SUM($G$40:$G$44)*100</f>
        <v>11.701743860597951</v>
      </c>
      <c r="H94" s="117">
        <f>H43/SUM($H$40:$H$44)*100</f>
        <v>13.189854111067071</v>
      </c>
      <c r="V94" s="115"/>
    </row>
    <row r="95" spans="2:22" ht="12.75" customHeight="1" x14ac:dyDescent="0.25">
      <c r="B95" s="190"/>
      <c r="C95" s="5" t="s">
        <v>97</v>
      </c>
      <c r="D95" s="119">
        <f>D44/(SUM($D$40:$D$44))*100</f>
        <v>22.489994376334234</v>
      </c>
      <c r="E95" s="118"/>
      <c r="F95" s="117">
        <f>F44/SUM($F$40:$F$44)*100</f>
        <v>29.87828569917253</v>
      </c>
      <c r="G95" s="117">
        <f>G44/SUM($G$40:$G$44)*100</f>
        <v>21.857211869644921</v>
      </c>
      <c r="H95" s="117">
        <f>H44/SUM($H$40:$H$44)*100</f>
        <v>20.611598031839733</v>
      </c>
      <c r="V95" s="115"/>
    </row>
    <row r="96" spans="2:22" ht="12.75" customHeight="1" x14ac:dyDescent="0.25">
      <c r="B96" s="187" t="s">
        <v>164</v>
      </c>
      <c r="C96" s="5" t="s">
        <v>112</v>
      </c>
      <c r="D96" s="119">
        <f t="shared" ref="D96:D103" si="9">D45/$D$32*100</f>
        <v>33.056296783362853</v>
      </c>
      <c r="E96" s="117">
        <f t="shared" ref="E96:H97" si="10">E45/E$32*100</f>
        <v>24.391759328040425</v>
      </c>
      <c r="F96" s="117">
        <f t="shared" si="10"/>
        <v>34.677198725554057</v>
      </c>
      <c r="G96" s="117">
        <f t="shared" si="10"/>
        <v>31.887019768042869</v>
      </c>
      <c r="H96" s="117">
        <f t="shared" si="10"/>
        <v>34.239070716818823</v>
      </c>
      <c r="V96" s="115"/>
    </row>
    <row r="97" spans="2:22" ht="12.75" customHeight="1" x14ac:dyDescent="0.25">
      <c r="B97" s="188"/>
      <c r="C97" s="5" t="s">
        <v>98</v>
      </c>
      <c r="D97" s="119">
        <f t="shared" si="9"/>
        <v>56.000700598311681</v>
      </c>
      <c r="E97" s="117">
        <f t="shared" si="10"/>
        <v>63.77046554537835</v>
      </c>
      <c r="F97" s="117">
        <f t="shared" si="10"/>
        <v>53.172065830469208</v>
      </c>
      <c r="G97" s="117">
        <f t="shared" si="10"/>
        <v>58.352465111143047</v>
      </c>
      <c r="H97" s="117">
        <f t="shared" si="10"/>
        <v>54.250837023640862</v>
      </c>
      <c r="V97" s="115"/>
    </row>
    <row r="98" spans="2:22" ht="12.75" customHeight="1" x14ac:dyDescent="0.25">
      <c r="B98" s="188"/>
      <c r="C98" s="5" t="s">
        <v>113</v>
      </c>
      <c r="D98" s="119">
        <f t="shared" si="9"/>
        <v>10.943002618325462</v>
      </c>
      <c r="E98" s="118"/>
      <c r="F98" s="117">
        <f t="shared" ref="F98:H101" si="11">F47/F$32*100</f>
        <v>12.150735443976714</v>
      </c>
      <c r="G98" s="117">
        <f t="shared" si="11"/>
        <v>9.7605151208140448</v>
      </c>
      <c r="H98" s="117">
        <f t="shared" si="11"/>
        <v>11.510092259540288</v>
      </c>
      <c r="V98" s="115"/>
    </row>
    <row r="99" spans="2:22" ht="12.75" customHeight="1" x14ac:dyDescent="0.25">
      <c r="B99" s="187" t="s">
        <v>165</v>
      </c>
      <c r="C99" s="5" t="s">
        <v>99</v>
      </c>
      <c r="D99" s="119">
        <f t="shared" si="9"/>
        <v>37.747166270462067</v>
      </c>
      <c r="E99" s="117">
        <f>E48/E$32*100</f>
        <v>20.363438424876495</v>
      </c>
      <c r="F99" s="117">
        <f t="shared" si="11"/>
        <v>38.842519515282007</v>
      </c>
      <c r="G99" s="117">
        <f t="shared" si="11"/>
        <v>41.105536173837137</v>
      </c>
      <c r="H99" s="117">
        <f t="shared" si="11"/>
        <v>35.906314338520701</v>
      </c>
      <c r="V99" s="115"/>
    </row>
    <row r="100" spans="2:22" ht="12.75" customHeight="1" x14ac:dyDescent="0.25">
      <c r="B100" s="188"/>
      <c r="C100" s="5" t="s">
        <v>100</v>
      </c>
      <c r="D100" s="119">
        <f t="shared" si="9"/>
        <v>51.020733133171305</v>
      </c>
      <c r="E100" s="117">
        <f>E49/E$32*100</f>
        <v>55.514664912257849</v>
      </c>
      <c r="F100" s="117">
        <f t="shared" si="11"/>
        <v>48.932661522504496</v>
      </c>
      <c r="G100" s="117">
        <f t="shared" si="11"/>
        <v>49.530749229536752</v>
      </c>
      <c r="H100" s="117">
        <f t="shared" si="11"/>
        <v>52.588229801927291</v>
      </c>
      <c r="V100" s="115"/>
    </row>
    <row r="101" spans="2:22" ht="12.75" customHeight="1" x14ac:dyDescent="0.25">
      <c r="B101" s="188"/>
      <c r="C101" s="5" t="s">
        <v>101</v>
      </c>
      <c r="D101" s="119">
        <f t="shared" si="9"/>
        <v>4.8500718669420557</v>
      </c>
      <c r="E101" s="118"/>
      <c r="F101" s="117">
        <f t="shared" si="11"/>
        <v>3.4398186752882571</v>
      </c>
      <c r="G101" s="117">
        <f t="shared" si="11"/>
        <v>5.8650542306790454</v>
      </c>
      <c r="H101" s="117">
        <f t="shared" si="11"/>
        <v>3.8147063818133953</v>
      </c>
    </row>
    <row r="102" spans="2:22" ht="12.75" customHeight="1" x14ac:dyDescent="0.25">
      <c r="B102" s="188"/>
      <c r="C102" s="5" t="s">
        <v>102</v>
      </c>
      <c r="D102" s="119">
        <f t="shared" si="9"/>
        <v>1.4213059965726751</v>
      </c>
      <c r="E102" s="118"/>
      <c r="F102" s="118"/>
      <c r="G102" s="118"/>
      <c r="H102" s="118"/>
    </row>
    <row r="103" spans="2:22" ht="12.75" customHeight="1" x14ac:dyDescent="0.25">
      <c r="B103" s="190"/>
      <c r="C103" s="5" t="s">
        <v>103</v>
      </c>
      <c r="D103" s="119">
        <f t="shared" si="9"/>
        <v>4.9607227328518801</v>
      </c>
      <c r="E103" s="118"/>
      <c r="F103" s="118"/>
      <c r="G103" s="117">
        <f>G52/G$32*100</f>
        <v>2.3498656983225428</v>
      </c>
      <c r="H103" s="117">
        <f>H52/H$32*100</f>
        <v>6.3388879869671513</v>
      </c>
    </row>
    <row r="107" spans="2:22" ht="12.75" customHeight="1" x14ac:dyDescent="0.25">
      <c r="B107" s="194" t="s">
        <v>29</v>
      </c>
      <c r="C107" s="195"/>
      <c r="D107" s="198" t="s">
        <v>171</v>
      </c>
      <c r="E107" s="198"/>
      <c r="F107" s="198"/>
      <c r="G107" s="198"/>
      <c r="H107" s="198"/>
      <c r="V107" s="115"/>
    </row>
    <row r="108" spans="2:22" ht="44.1" customHeight="1" x14ac:dyDescent="0.25">
      <c r="B108" s="196"/>
      <c r="C108" s="197"/>
      <c r="D108" s="116" t="s">
        <v>19</v>
      </c>
      <c r="E108" s="116" t="s">
        <v>170</v>
      </c>
      <c r="F108" s="116" t="s">
        <v>169</v>
      </c>
      <c r="G108" s="116" t="s">
        <v>168</v>
      </c>
      <c r="H108" s="116" t="s">
        <v>167</v>
      </c>
      <c r="V108" s="115"/>
    </row>
    <row r="109" spans="2:22" ht="12.75" customHeight="1" x14ac:dyDescent="0.25">
      <c r="B109" s="160" t="s">
        <v>21</v>
      </c>
      <c r="C109" s="105" t="s">
        <v>19</v>
      </c>
      <c r="D109" s="119">
        <v>99.999999999999986</v>
      </c>
      <c r="E109" s="119">
        <f t="shared" ref="E109:H111" si="12">E7/$D7*100</f>
        <v>3.5185695297715474</v>
      </c>
      <c r="F109" s="119">
        <f t="shared" si="12"/>
        <v>13.806893451707616</v>
      </c>
      <c r="G109" s="119">
        <f t="shared" si="12"/>
        <v>38.127630833998509</v>
      </c>
      <c r="H109" s="119">
        <f t="shared" si="12"/>
        <v>44.546906184522314</v>
      </c>
      <c r="V109" s="115"/>
    </row>
    <row r="110" spans="2:22" ht="12.75" customHeight="1" x14ac:dyDescent="0.25">
      <c r="B110" s="161"/>
      <c r="C110" s="5" t="s">
        <v>2</v>
      </c>
      <c r="D110" s="119">
        <v>100</v>
      </c>
      <c r="E110" s="117">
        <f t="shared" si="12"/>
        <v>4.2911168717726689</v>
      </c>
      <c r="F110" s="117">
        <f t="shared" si="12"/>
        <v>15.135819888605855</v>
      </c>
      <c r="G110" s="117">
        <f t="shared" si="12"/>
        <v>40.944893961191191</v>
      </c>
      <c r="H110" s="117">
        <f t="shared" si="12"/>
        <v>39.628169278430278</v>
      </c>
      <c r="V110" s="115"/>
    </row>
    <row r="111" spans="2:22" ht="12.75" customHeight="1" x14ac:dyDescent="0.25">
      <c r="B111" s="162"/>
      <c r="C111" s="5" t="s">
        <v>3</v>
      </c>
      <c r="D111" s="119">
        <v>100</v>
      </c>
      <c r="E111" s="117">
        <f t="shared" si="12"/>
        <v>2.7752354759744087</v>
      </c>
      <c r="F111" s="117">
        <f t="shared" si="12"/>
        <v>12.528219353911913</v>
      </c>
      <c r="G111" s="117">
        <f t="shared" si="12"/>
        <v>35.416900362096513</v>
      </c>
      <c r="H111" s="117">
        <f t="shared" si="12"/>
        <v>49.279644808017174</v>
      </c>
      <c r="V111" s="115"/>
    </row>
    <row r="112" spans="2:22" ht="12.75" customHeight="1" x14ac:dyDescent="0.25">
      <c r="B112" s="160" t="s">
        <v>22</v>
      </c>
      <c r="C112" s="5" t="s">
        <v>4</v>
      </c>
      <c r="D112" s="119">
        <v>100</v>
      </c>
      <c r="E112" s="118"/>
      <c r="F112" s="117">
        <f t="shared" ref="F112:H118" si="13">F10/$D10*100</f>
        <v>14.711303749170638</v>
      </c>
      <c r="G112" s="117">
        <f t="shared" si="13"/>
        <v>43.125230389645054</v>
      </c>
      <c r="H112" s="117">
        <f t="shared" si="13"/>
        <v>39.339879920895285</v>
      </c>
      <c r="V112" s="115"/>
    </row>
    <row r="113" spans="2:22" ht="12.75" customHeight="1" x14ac:dyDescent="0.25">
      <c r="B113" s="161"/>
      <c r="C113" s="5" t="s">
        <v>5</v>
      </c>
      <c r="D113" s="119">
        <v>100</v>
      </c>
      <c r="E113" s="117">
        <f t="shared" ref="E113:E118" si="14">E11/$D11*100</f>
        <v>4.7210011611693208</v>
      </c>
      <c r="F113" s="117">
        <f t="shared" si="13"/>
        <v>15.250091917207943</v>
      </c>
      <c r="G113" s="117">
        <f t="shared" si="13"/>
        <v>37.297751361383824</v>
      </c>
      <c r="H113" s="117">
        <f t="shared" si="13"/>
        <v>42.731155560238918</v>
      </c>
      <c r="V113" s="115"/>
    </row>
    <row r="114" spans="2:22" ht="12.75" customHeight="1" x14ac:dyDescent="0.25">
      <c r="B114" s="161"/>
      <c r="C114" s="5" t="s">
        <v>6</v>
      </c>
      <c r="D114" s="119">
        <v>100</v>
      </c>
      <c r="E114" s="117">
        <f t="shared" si="14"/>
        <v>3.0097341950313341</v>
      </c>
      <c r="F114" s="117">
        <f t="shared" si="13"/>
        <v>14.404770019525671</v>
      </c>
      <c r="G114" s="117">
        <f t="shared" si="13"/>
        <v>36.378998482134875</v>
      </c>
      <c r="H114" s="117">
        <f t="shared" si="13"/>
        <v>46.206497303308126</v>
      </c>
      <c r="V114" s="115"/>
    </row>
    <row r="115" spans="2:22" ht="12.75" customHeight="1" x14ac:dyDescent="0.25">
      <c r="B115" s="162"/>
      <c r="C115" s="5" t="s">
        <v>7</v>
      </c>
      <c r="D115" s="119">
        <v>100.00000000000001</v>
      </c>
      <c r="E115" s="117">
        <f t="shared" si="14"/>
        <v>3.4282684481898</v>
      </c>
      <c r="F115" s="117">
        <f t="shared" si="13"/>
        <v>11.493389561887945</v>
      </c>
      <c r="G115" s="117">
        <f t="shared" si="13"/>
        <v>37.35324616047015</v>
      </c>
      <c r="H115" s="117">
        <f t="shared" si="13"/>
        <v>47.725095829452115</v>
      </c>
      <c r="V115" s="115"/>
    </row>
    <row r="116" spans="2:22" ht="12.75" customHeight="1" x14ac:dyDescent="0.25">
      <c r="B116" s="160" t="s">
        <v>23</v>
      </c>
      <c r="C116" s="5" t="s">
        <v>8</v>
      </c>
      <c r="D116" s="119">
        <v>100</v>
      </c>
      <c r="E116" s="117">
        <f t="shared" si="14"/>
        <v>3.2395138225288758</v>
      </c>
      <c r="F116" s="117">
        <f t="shared" si="13"/>
        <v>13.685671452408684</v>
      </c>
      <c r="G116" s="117">
        <f t="shared" si="13"/>
        <v>37.131018744060071</v>
      </c>
      <c r="H116" s="117">
        <f t="shared" si="13"/>
        <v>45.94379598100236</v>
      </c>
      <c r="V116" s="115"/>
    </row>
    <row r="117" spans="2:22" ht="12.75" customHeight="1" x14ac:dyDescent="0.25">
      <c r="B117" s="161"/>
      <c r="C117" s="5" t="s">
        <v>9</v>
      </c>
      <c r="D117" s="119">
        <v>99.999999999999986</v>
      </c>
      <c r="E117" s="117">
        <f t="shared" si="14"/>
        <v>2.6244919010136396</v>
      </c>
      <c r="F117" s="117">
        <f t="shared" si="13"/>
        <v>12.954113590651831</v>
      </c>
      <c r="G117" s="117">
        <f t="shared" si="13"/>
        <v>36.905929761113995</v>
      </c>
      <c r="H117" s="117">
        <f t="shared" si="13"/>
        <v>47.51546474722052</v>
      </c>
      <c r="V117" s="115"/>
    </row>
    <row r="118" spans="2:22" ht="12.75" customHeight="1" x14ac:dyDescent="0.25">
      <c r="B118" s="161"/>
      <c r="C118" s="5" t="s">
        <v>10</v>
      </c>
      <c r="D118" s="119">
        <v>100.00000000000001</v>
      </c>
      <c r="E118" s="117">
        <f t="shared" si="14"/>
        <v>5.0748658532401496</v>
      </c>
      <c r="F118" s="117">
        <f t="shared" si="13"/>
        <v>15.220681161507581</v>
      </c>
      <c r="G118" s="117">
        <f t="shared" si="13"/>
        <v>41.543099338859548</v>
      </c>
      <c r="H118" s="117">
        <f t="shared" si="13"/>
        <v>38.161353646392733</v>
      </c>
      <c r="V118" s="115"/>
    </row>
    <row r="119" spans="2:22" ht="12.75" customHeight="1" x14ac:dyDescent="0.25">
      <c r="B119" s="162"/>
      <c r="C119" s="5" t="s">
        <v>77</v>
      </c>
      <c r="D119" s="118"/>
      <c r="E119" s="118"/>
      <c r="F119" s="118"/>
      <c r="G119" s="118"/>
      <c r="H119" s="118"/>
      <c r="V119" s="115"/>
    </row>
    <row r="120" spans="2:22" ht="12.75" customHeight="1" x14ac:dyDescent="0.25">
      <c r="B120" s="160" t="s">
        <v>38</v>
      </c>
      <c r="C120" s="5" t="s">
        <v>37</v>
      </c>
      <c r="D120" s="119">
        <v>100</v>
      </c>
      <c r="E120" s="117">
        <f>E18/$D18*100</f>
        <v>3.4429789072721086</v>
      </c>
      <c r="F120" s="117">
        <f>F18/$D18*100</f>
        <v>13.617587511784683</v>
      </c>
      <c r="G120" s="117">
        <f>G18/$D18*100</f>
        <v>38.586563775247939</v>
      </c>
      <c r="H120" s="117">
        <f>H18/$D18*100</f>
        <v>44.352869805695263</v>
      </c>
      <c r="V120" s="115"/>
    </row>
    <row r="121" spans="2:22" ht="12.75" customHeight="1" x14ac:dyDescent="0.25">
      <c r="B121" s="161"/>
      <c r="C121" s="5" t="s">
        <v>20</v>
      </c>
      <c r="D121" s="119">
        <v>100</v>
      </c>
      <c r="E121" s="118"/>
      <c r="F121" s="117">
        <f t="shared" ref="F121:H128" si="15">F19/$D19*100</f>
        <v>16.822461221473041</v>
      </c>
      <c r="G121" s="117">
        <f t="shared" si="15"/>
        <v>30.817012970245067</v>
      </c>
      <c r="H121" s="117">
        <f t="shared" si="15"/>
        <v>47.637827950584672</v>
      </c>
      <c r="V121" s="115"/>
    </row>
    <row r="122" spans="2:22" ht="12.75" customHeight="1" x14ac:dyDescent="0.25">
      <c r="B122" s="160" t="s">
        <v>25</v>
      </c>
      <c r="C122" s="5" t="s">
        <v>11</v>
      </c>
      <c r="D122" s="119">
        <v>100</v>
      </c>
      <c r="E122" s="117">
        <f t="shared" ref="E122:E128" si="16">E20/$D20*100</f>
        <v>3.3999359775421047</v>
      </c>
      <c r="F122" s="117">
        <f t="shared" si="15"/>
        <v>13.671483788837655</v>
      </c>
      <c r="G122" s="117">
        <f t="shared" si="15"/>
        <v>38.36472419094504</v>
      </c>
      <c r="H122" s="117">
        <f t="shared" si="15"/>
        <v>44.563856042675198</v>
      </c>
      <c r="V122" s="115"/>
    </row>
    <row r="123" spans="2:22" ht="12.75" customHeight="1" x14ac:dyDescent="0.25">
      <c r="B123" s="161"/>
      <c r="C123" s="5" t="s">
        <v>12</v>
      </c>
      <c r="D123" s="119">
        <v>100</v>
      </c>
      <c r="E123" s="117">
        <f t="shared" si="16"/>
        <v>3.5732623497841129</v>
      </c>
      <c r="F123" s="117">
        <f t="shared" si="15"/>
        <v>16.31021263801744</v>
      </c>
      <c r="G123" s="117">
        <f t="shared" si="15"/>
        <v>35.680765626463334</v>
      </c>
      <c r="H123" s="117">
        <f t="shared" si="15"/>
        <v>44.435759385735111</v>
      </c>
      <c r="V123" s="115"/>
    </row>
    <row r="124" spans="2:22" ht="12.75" customHeight="1" x14ac:dyDescent="0.25">
      <c r="B124" s="162"/>
      <c r="C124" s="5" t="s">
        <v>13</v>
      </c>
      <c r="D124" s="119">
        <v>100</v>
      </c>
      <c r="E124" s="117">
        <f t="shared" si="16"/>
        <v>3.5190259166621796</v>
      </c>
      <c r="F124" s="117">
        <f t="shared" si="15"/>
        <v>12.622505647938009</v>
      </c>
      <c r="G124" s="117">
        <f t="shared" si="15"/>
        <v>39.261465632852655</v>
      </c>
      <c r="H124" s="117">
        <f t="shared" si="15"/>
        <v>44.597002802547159</v>
      </c>
      <c r="V124" s="115"/>
    </row>
    <row r="125" spans="2:22" ht="12.75" customHeight="1" x14ac:dyDescent="0.25">
      <c r="B125" s="160" t="s">
        <v>24</v>
      </c>
      <c r="C125" s="5" t="s">
        <v>14</v>
      </c>
      <c r="D125" s="119">
        <v>100</v>
      </c>
      <c r="E125" s="117">
        <f t="shared" si="16"/>
        <v>3.844752582869603</v>
      </c>
      <c r="F125" s="117">
        <f t="shared" si="15"/>
        <v>16.416713055363715</v>
      </c>
      <c r="G125" s="117">
        <f t="shared" si="15"/>
        <v>32.912894328905395</v>
      </c>
      <c r="H125" s="117">
        <f t="shared" si="15"/>
        <v>46.82564003286128</v>
      </c>
      <c r="V125" s="115"/>
    </row>
    <row r="126" spans="2:22" ht="12.75" customHeight="1" x14ac:dyDescent="0.25">
      <c r="B126" s="161"/>
      <c r="C126" s="5" t="s">
        <v>15</v>
      </c>
      <c r="D126" s="119">
        <v>100</v>
      </c>
      <c r="E126" s="117">
        <f t="shared" si="16"/>
        <v>3.2994860313595344</v>
      </c>
      <c r="F126" s="117">
        <f t="shared" si="15"/>
        <v>12.016386604255153</v>
      </c>
      <c r="G126" s="117">
        <f t="shared" si="15"/>
        <v>40.987256824014842</v>
      </c>
      <c r="H126" s="117">
        <f t="shared" si="15"/>
        <v>43.696870540370469</v>
      </c>
      <c r="V126" s="115"/>
    </row>
    <row r="127" spans="2:22" ht="12.75" customHeight="1" x14ac:dyDescent="0.25">
      <c r="B127" s="161"/>
      <c r="C127" s="5" t="s">
        <v>16</v>
      </c>
      <c r="D127" s="119">
        <v>100</v>
      </c>
      <c r="E127" s="117">
        <f t="shared" si="16"/>
        <v>3.8038532799260052</v>
      </c>
      <c r="F127" s="117">
        <f t="shared" si="15"/>
        <v>15.188626801431957</v>
      </c>
      <c r="G127" s="117">
        <f t="shared" si="15"/>
        <v>34.135164195785741</v>
      </c>
      <c r="H127" s="117">
        <f t="shared" si="15"/>
        <v>46.872355722856298</v>
      </c>
      <c r="V127" s="115"/>
    </row>
    <row r="128" spans="2:22" ht="12.75" customHeight="1" x14ac:dyDescent="0.25">
      <c r="B128" s="162"/>
      <c r="C128" s="5" t="s">
        <v>17</v>
      </c>
      <c r="D128" s="119">
        <v>100</v>
      </c>
      <c r="E128" s="117">
        <f t="shared" si="16"/>
        <v>3.7778859619403171</v>
      </c>
      <c r="F128" s="117">
        <f t="shared" si="15"/>
        <v>16.402958668696126</v>
      </c>
      <c r="G128" s="117">
        <f t="shared" si="15"/>
        <v>35.32713805641626</v>
      </c>
      <c r="H128" s="117">
        <f t="shared" si="15"/>
        <v>44.492017312947297</v>
      </c>
      <c r="V128" s="115"/>
    </row>
    <row r="129" spans="2:22" ht="12.75" customHeight="1" x14ac:dyDescent="0.25">
      <c r="B129" s="21"/>
      <c r="C129" s="15"/>
      <c r="D129" s="15"/>
      <c r="E129" s="16"/>
      <c r="F129" s="16"/>
      <c r="G129" s="16"/>
      <c r="H129" s="16"/>
      <c r="V129" s="115"/>
    </row>
    <row r="130" spans="2:22" ht="12.75" customHeight="1" x14ac:dyDescent="0.25">
      <c r="B130" s="21"/>
      <c r="C130" s="15"/>
      <c r="D130" s="15"/>
      <c r="E130" s="16"/>
      <c r="F130" s="16"/>
      <c r="G130" s="16"/>
      <c r="H130" s="16"/>
      <c r="V130" s="115"/>
    </row>
    <row r="131" spans="2:22" ht="12.75" customHeight="1" x14ac:dyDescent="0.25"/>
    <row r="132" spans="2:22" ht="12.75" customHeight="1" x14ac:dyDescent="0.25">
      <c r="B132" s="194" t="s">
        <v>29</v>
      </c>
      <c r="C132" s="195"/>
      <c r="D132" s="198" t="s">
        <v>171</v>
      </c>
      <c r="E132" s="198"/>
      <c r="F132" s="198"/>
      <c r="G132" s="198"/>
      <c r="H132" s="198"/>
      <c r="V132" s="115"/>
    </row>
    <row r="133" spans="2:22" ht="44.1" customHeight="1" x14ac:dyDescent="0.25">
      <c r="B133" s="196"/>
      <c r="C133" s="197"/>
      <c r="D133" s="116" t="s">
        <v>19</v>
      </c>
      <c r="E133" s="116" t="s">
        <v>170</v>
      </c>
      <c r="F133" s="116" t="s">
        <v>169</v>
      </c>
      <c r="G133" s="116" t="s">
        <v>168</v>
      </c>
      <c r="H133" s="116" t="s">
        <v>167</v>
      </c>
      <c r="V133" s="115"/>
    </row>
    <row r="134" spans="2:22" ht="15" customHeight="1" x14ac:dyDescent="0.25">
      <c r="B134" s="187" t="s">
        <v>161</v>
      </c>
      <c r="C134" s="105" t="s">
        <v>19</v>
      </c>
      <c r="D134" s="119">
        <v>100.00000000000001</v>
      </c>
      <c r="E134" s="119">
        <f t="shared" ref="E134:H135" si="17">E32/$D32*100</f>
        <v>3.5185695297715474</v>
      </c>
      <c r="F134" s="119">
        <f t="shared" si="17"/>
        <v>13.806893451707616</v>
      </c>
      <c r="G134" s="119">
        <f t="shared" si="17"/>
        <v>38.127630833998516</v>
      </c>
      <c r="H134" s="119">
        <f t="shared" si="17"/>
        <v>44.546906184522335</v>
      </c>
      <c r="V134" s="115"/>
    </row>
    <row r="135" spans="2:22" ht="12.75" customHeight="1" x14ac:dyDescent="0.25">
      <c r="B135" s="188"/>
      <c r="C135" s="5" t="s">
        <v>162</v>
      </c>
      <c r="D135" s="119">
        <v>100</v>
      </c>
      <c r="E135" s="117">
        <f t="shared" si="17"/>
        <v>4.2744851561626369</v>
      </c>
      <c r="F135" s="117">
        <f t="shared" si="17"/>
        <v>12.559129611389977</v>
      </c>
      <c r="G135" s="117">
        <f t="shared" si="17"/>
        <v>39.463286848593214</v>
      </c>
      <c r="H135" s="117">
        <f t="shared" si="17"/>
        <v>43.703098383854169</v>
      </c>
      <c r="V135" s="115"/>
    </row>
    <row r="136" spans="2:22" ht="12.75" customHeight="1" x14ac:dyDescent="0.25">
      <c r="B136" s="188"/>
      <c r="C136" s="5" t="s">
        <v>88</v>
      </c>
      <c r="D136" s="119">
        <v>100</v>
      </c>
      <c r="E136" s="118"/>
      <c r="F136" s="117">
        <f t="shared" ref="F136:H139" si="18">F34/$D34*100</f>
        <v>28.335138871000186</v>
      </c>
      <c r="G136" s="117">
        <f t="shared" si="18"/>
        <v>27.411531062410678</v>
      </c>
      <c r="H136" s="117">
        <f t="shared" si="18"/>
        <v>41.798051707573642</v>
      </c>
      <c r="V136" s="115"/>
    </row>
    <row r="137" spans="2:22" ht="12.75" customHeight="1" x14ac:dyDescent="0.25">
      <c r="B137" s="188"/>
      <c r="C137" s="5" t="s">
        <v>89</v>
      </c>
      <c r="D137" s="119">
        <v>100</v>
      </c>
      <c r="E137" s="117">
        <f>E35/$D35*100</f>
        <v>3.1380248871837444</v>
      </c>
      <c r="F137" s="117">
        <f t="shared" si="18"/>
        <v>11.746282024269272</v>
      </c>
      <c r="G137" s="117">
        <f t="shared" si="18"/>
        <v>38.225463303917074</v>
      </c>
      <c r="H137" s="117">
        <f t="shared" si="18"/>
        <v>46.890229784629909</v>
      </c>
      <c r="V137" s="115"/>
    </row>
    <row r="138" spans="2:22" ht="12.75" customHeight="1" x14ac:dyDescent="0.25">
      <c r="B138" s="188"/>
      <c r="C138" s="5" t="s">
        <v>90</v>
      </c>
      <c r="D138" s="119">
        <v>100</v>
      </c>
      <c r="E138" s="118"/>
      <c r="F138" s="117">
        <f t="shared" si="18"/>
        <v>17.97776947998328</v>
      </c>
      <c r="G138" s="117">
        <f t="shared" si="18"/>
        <v>39.772209252842025</v>
      </c>
      <c r="H138" s="117">
        <f t="shared" si="18"/>
        <v>41.863078413009099</v>
      </c>
      <c r="V138" s="115"/>
    </row>
    <row r="139" spans="2:22" ht="12.75" customHeight="1" x14ac:dyDescent="0.25">
      <c r="B139" s="188"/>
      <c r="C139" s="5" t="s">
        <v>91</v>
      </c>
      <c r="D139" s="119">
        <v>100</v>
      </c>
      <c r="E139" s="120">
        <v>0</v>
      </c>
      <c r="F139" s="117">
        <f t="shared" si="18"/>
        <v>8.6074777752711782</v>
      </c>
      <c r="G139" s="117">
        <f t="shared" si="18"/>
        <v>35.00263787295237</v>
      </c>
      <c r="H139" s="117">
        <f t="shared" si="18"/>
        <v>49.610166007338933</v>
      </c>
      <c r="V139" s="115"/>
    </row>
    <row r="140" spans="2:22" ht="12.75" customHeight="1" x14ac:dyDescent="0.25">
      <c r="B140" s="188"/>
      <c r="C140" s="5" t="s">
        <v>92</v>
      </c>
      <c r="D140" s="119">
        <v>100</v>
      </c>
      <c r="E140" s="120">
        <v>0</v>
      </c>
      <c r="F140" s="118"/>
      <c r="G140" s="118"/>
      <c r="H140" s="117">
        <f>H38/$D38*100</f>
        <v>49.614360028589424</v>
      </c>
      <c r="V140" s="115"/>
    </row>
    <row r="141" spans="2:22" ht="12.75" customHeight="1" x14ac:dyDescent="0.25">
      <c r="B141" s="189"/>
      <c r="C141" s="5" t="s">
        <v>93</v>
      </c>
      <c r="D141" s="119">
        <v>100.00000000000001</v>
      </c>
      <c r="E141" s="118"/>
      <c r="F141" s="118"/>
      <c r="G141" s="118"/>
      <c r="H141" s="118"/>
      <c r="V141" s="115"/>
    </row>
    <row r="142" spans="2:22" ht="12.75" customHeight="1" x14ac:dyDescent="0.25">
      <c r="B142" s="187" t="s">
        <v>163</v>
      </c>
      <c r="C142" s="5" t="s">
        <v>49</v>
      </c>
      <c r="D142" s="119">
        <v>100</v>
      </c>
      <c r="E142" s="117">
        <f>E40/$D40*100</f>
        <v>4.395808611153365</v>
      </c>
      <c r="F142" s="117">
        <f>F40/$D40*100</f>
        <v>13.930103287824558</v>
      </c>
      <c r="G142" s="117">
        <f>G40/$D40*100</f>
        <v>39.964170711492585</v>
      </c>
      <c r="H142" s="117">
        <f>H40/$D40*100</f>
        <v>41.709917389529501</v>
      </c>
      <c r="V142" s="115"/>
    </row>
    <row r="143" spans="2:22" ht="12.75" customHeight="1" x14ac:dyDescent="0.25">
      <c r="B143" s="188"/>
      <c r="C143" s="5" t="s">
        <v>94</v>
      </c>
      <c r="D143" s="119">
        <v>100</v>
      </c>
      <c r="E143" s="118"/>
      <c r="F143" s="118"/>
      <c r="G143" s="117">
        <f t="shared" ref="G143:H152" si="19">G41/$D41*100</f>
        <v>57.422700638667422</v>
      </c>
      <c r="H143" s="117">
        <f t="shared" si="19"/>
        <v>39.66410256913862</v>
      </c>
      <c r="V143" s="115"/>
    </row>
    <row r="144" spans="2:22" ht="12.75" customHeight="1" x14ac:dyDescent="0.25">
      <c r="B144" s="188"/>
      <c r="C144" s="5" t="s">
        <v>95</v>
      </c>
      <c r="D144" s="119">
        <v>100</v>
      </c>
      <c r="E144" s="118"/>
      <c r="F144" s="118"/>
      <c r="G144" s="117">
        <f t="shared" si="19"/>
        <v>40.681768211827077</v>
      </c>
      <c r="H144" s="117">
        <f t="shared" si="19"/>
        <v>49.926621842965901</v>
      </c>
      <c r="V144" s="115"/>
    </row>
    <row r="145" spans="2:22" ht="12.75" customHeight="1" x14ac:dyDescent="0.25">
      <c r="B145" s="188"/>
      <c r="C145" s="5" t="s">
        <v>96</v>
      </c>
      <c r="D145" s="119">
        <v>100</v>
      </c>
      <c r="E145" s="118"/>
      <c r="F145" s="117">
        <f t="shared" ref="F145:F152" si="20">F43/$D43*100</f>
        <v>15.556418599962122</v>
      </c>
      <c r="G145" s="117">
        <f t="shared" si="19"/>
        <v>38.31171938791573</v>
      </c>
      <c r="H145" s="117">
        <f t="shared" si="19"/>
        <v>45.679823103707619</v>
      </c>
      <c r="V145" s="115"/>
    </row>
    <row r="146" spans="2:22" ht="12.75" customHeight="1" x14ac:dyDescent="0.25">
      <c r="B146" s="190"/>
      <c r="C146" s="5" t="s">
        <v>97</v>
      </c>
      <c r="D146" s="119">
        <v>100</v>
      </c>
      <c r="E146" s="118"/>
      <c r="F146" s="117">
        <f t="shared" si="20"/>
        <v>14.453500786211793</v>
      </c>
      <c r="G146" s="117">
        <f t="shared" si="19"/>
        <v>39.63321134026981</v>
      </c>
      <c r="H146" s="117">
        <f t="shared" si="19"/>
        <v>39.534798650049432</v>
      </c>
      <c r="V146" s="115"/>
    </row>
    <row r="147" spans="2:22" ht="12.75" customHeight="1" x14ac:dyDescent="0.25">
      <c r="B147" s="187" t="s">
        <v>164</v>
      </c>
      <c r="C147" s="5" t="s">
        <v>112</v>
      </c>
      <c r="D147" s="119">
        <v>100</v>
      </c>
      <c r="E147" s="117">
        <f>E45/$D45*100</f>
        <v>2.5963011438219845</v>
      </c>
      <c r="F147" s="117">
        <f t="shared" si="20"/>
        <v>14.483908803976703</v>
      </c>
      <c r="G147" s="117">
        <f t="shared" si="19"/>
        <v>36.778969104737968</v>
      </c>
      <c r="H147" s="117">
        <f t="shared" si="19"/>
        <v>46.14082094746334</v>
      </c>
      <c r="V147" s="115"/>
    </row>
    <row r="148" spans="2:22" ht="12.75" customHeight="1" x14ac:dyDescent="0.25">
      <c r="B148" s="188"/>
      <c r="C148" s="5" t="s">
        <v>98</v>
      </c>
      <c r="D148" s="119">
        <v>100</v>
      </c>
      <c r="E148" s="117">
        <f>E46/$D46*100</f>
        <v>4.0067501758018951</v>
      </c>
      <c r="F148" s="117">
        <f t="shared" si="20"/>
        <v>13.109497554225324</v>
      </c>
      <c r="G148" s="117">
        <f t="shared" si="19"/>
        <v>39.728810965599166</v>
      </c>
      <c r="H148" s="117">
        <f t="shared" si="19"/>
        <v>43.154941304373608</v>
      </c>
      <c r="V148" s="115"/>
    </row>
    <row r="149" spans="2:22" ht="12.75" customHeight="1" x14ac:dyDescent="0.25">
      <c r="B149" s="188"/>
      <c r="C149" s="5" t="s">
        <v>113</v>
      </c>
      <c r="D149" s="119">
        <v>100</v>
      </c>
      <c r="E149" s="118"/>
      <c r="F149" s="117">
        <f t="shared" si="20"/>
        <v>15.330701772284282</v>
      </c>
      <c r="G149" s="117">
        <f t="shared" si="19"/>
        <v>34.007605613915629</v>
      </c>
      <c r="H149" s="117">
        <f t="shared" si="19"/>
        <v>46.85542149119938</v>
      </c>
      <c r="V149" s="115"/>
    </row>
    <row r="150" spans="2:22" ht="12.75" customHeight="1" x14ac:dyDescent="0.25">
      <c r="B150" s="187" t="s">
        <v>165</v>
      </c>
      <c r="C150" s="5" t="s">
        <v>99</v>
      </c>
      <c r="D150" s="119">
        <v>100</v>
      </c>
      <c r="E150" s="117">
        <f>E48/$D48*100</f>
        <v>1.8981603400310683</v>
      </c>
      <c r="F150" s="117">
        <f t="shared" si="20"/>
        <v>14.207544071011071</v>
      </c>
      <c r="G150" s="117">
        <f t="shared" si="19"/>
        <v>41.519850715152749</v>
      </c>
      <c r="H150" s="117">
        <f t="shared" si="19"/>
        <v>42.374444873805118</v>
      </c>
      <c r="V150" s="115"/>
    </row>
    <row r="151" spans="2:22" ht="12.75" customHeight="1" x14ac:dyDescent="0.25">
      <c r="B151" s="188"/>
      <c r="C151" s="5" t="s">
        <v>100</v>
      </c>
      <c r="D151" s="119">
        <v>100.00000000000001</v>
      </c>
      <c r="E151" s="117">
        <f>E49/$D49*100</f>
        <v>3.8284868997453168</v>
      </c>
      <c r="F151" s="117">
        <f t="shared" si="20"/>
        <v>13.241833318746329</v>
      </c>
      <c r="G151" s="117">
        <f t="shared" si="19"/>
        <v>37.01417062404628</v>
      </c>
      <c r="H151" s="117">
        <f t="shared" si="19"/>
        <v>45.91550915746209</v>
      </c>
      <c r="V151" s="115"/>
    </row>
    <row r="152" spans="2:22" ht="12.75" customHeight="1" x14ac:dyDescent="0.25">
      <c r="B152" s="188"/>
      <c r="C152" s="5" t="s">
        <v>101</v>
      </c>
      <c r="D152" s="119">
        <v>100</v>
      </c>
      <c r="E152" s="118"/>
      <c r="F152" s="117">
        <f t="shared" si="20"/>
        <v>9.7922693200922026</v>
      </c>
      <c r="G152" s="117">
        <f t="shared" si="19"/>
        <v>46.106661646171318</v>
      </c>
      <c r="H152" s="117">
        <f t="shared" si="19"/>
        <v>35.037288513269402</v>
      </c>
    </row>
    <row r="153" spans="2:22" ht="12.75" customHeight="1" x14ac:dyDescent="0.25">
      <c r="B153" s="188"/>
      <c r="C153" s="5" t="s">
        <v>102</v>
      </c>
      <c r="D153" s="119">
        <v>100</v>
      </c>
      <c r="E153" s="118"/>
      <c r="F153" s="118"/>
      <c r="G153" s="118"/>
      <c r="H153" s="118"/>
    </row>
    <row r="154" spans="2:22" ht="12.75" customHeight="1" x14ac:dyDescent="0.25">
      <c r="B154" s="190"/>
      <c r="C154" s="5" t="s">
        <v>103</v>
      </c>
      <c r="D154" s="119">
        <v>99.999999999999986</v>
      </c>
      <c r="E154" s="118"/>
      <c r="F154" s="118"/>
      <c r="G154" s="117">
        <f>G52/$D52*100</f>
        <v>18.060838446338785</v>
      </c>
      <c r="H154" s="117">
        <f>H52/$D52*100</f>
        <v>56.922723497445801</v>
      </c>
    </row>
    <row r="155" spans="2:22" ht="12.75" customHeight="1" x14ac:dyDescent="0.25"/>
    <row r="156" spans="2:22" ht="12.75" customHeight="1" x14ac:dyDescent="0.25"/>
    <row r="157" spans="2:22" ht="12.75" customHeight="1" x14ac:dyDescent="0.25"/>
    <row r="158" spans="2:22" ht="12.75" customHeight="1" x14ac:dyDescent="0.25">
      <c r="B158" s="194" t="s">
        <v>27</v>
      </c>
      <c r="C158" s="195"/>
      <c r="D158" s="198" t="s">
        <v>171</v>
      </c>
      <c r="E158" s="198"/>
      <c r="F158" s="198"/>
      <c r="G158" s="198"/>
      <c r="H158" s="198"/>
      <c r="V158" s="115"/>
    </row>
    <row r="159" spans="2:22" ht="44.1" customHeight="1" x14ac:dyDescent="0.25">
      <c r="B159" s="196"/>
      <c r="C159" s="197"/>
      <c r="D159" s="116" t="s">
        <v>19</v>
      </c>
      <c r="E159" s="116" t="s">
        <v>170</v>
      </c>
      <c r="F159" s="116" t="s">
        <v>169</v>
      </c>
      <c r="G159" s="116" t="s">
        <v>168</v>
      </c>
      <c r="H159" s="116" t="s">
        <v>167</v>
      </c>
      <c r="V159" s="115"/>
    </row>
    <row r="160" spans="2:22" ht="12.75" customHeight="1" x14ac:dyDescent="0.25">
      <c r="B160" s="160" t="s">
        <v>21</v>
      </c>
      <c r="C160" s="105" t="s">
        <v>19</v>
      </c>
      <c r="D160" s="2">
        <f t="shared" ref="D160:D179" si="21">SUM(E160:H160)</f>
        <v>1460</v>
      </c>
      <c r="E160" s="2">
        <f>SUM(E161:E162)</f>
        <v>51</v>
      </c>
      <c r="F160" s="2">
        <f>SUM(F161:F162)</f>
        <v>214</v>
      </c>
      <c r="G160" s="2">
        <f>SUM(G161:G162)</f>
        <v>537</v>
      </c>
      <c r="H160" s="2">
        <f>SUM(H161:H162)</f>
        <v>658</v>
      </c>
      <c r="V160" s="115"/>
    </row>
    <row r="161" spans="2:22" ht="12.75" customHeight="1" x14ac:dyDescent="0.25">
      <c r="B161" s="161"/>
      <c r="C161" s="5" t="s">
        <v>2</v>
      </c>
      <c r="D161" s="2">
        <f t="shared" si="21"/>
        <v>741</v>
      </c>
      <c r="E161" s="3">
        <v>26</v>
      </c>
      <c r="F161" s="3">
        <v>115</v>
      </c>
      <c r="G161" s="3">
        <v>297</v>
      </c>
      <c r="H161" s="3">
        <v>303</v>
      </c>
      <c r="V161" s="115"/>
    </row>
    <row r="162" spans="2:22" ht="12.75" customHeight="1" x14ac:dyDescent="0.25">
      <c r="B162" s="162"/>
      <c r="C162" s="5" t="s">
        <v>3</v>
      </c>
      <c r="D162" s="114">
        <f t="shared" si="21"/>
        <v>719</v>
      </c>
      <c r="E162" s="3">
        <v>25</v>
      </c>
      <c r="F162" s="3">
        <v>99</v>
      </c>
      <c r="G162" s="3">
        <v>240</v>
      </c>
      <c r="H162" s="3">
        <v>355</v>
      </c>
      <c r="V162" s="115"/>
    </row>
    <row r="163" spans="2:22" ht="12.75" customHeight="1" x14ac:dyDescent="0.25">
      <c r="B163" s="160" t="s">
        <v>22</v>
      </c>
      <c r="C163" s="5" t="s">
        <v>4</v>
      </c>
      <c r="D163" s="114">
        <f t="shared" si="21"/>
        <v>257</v>
      </c>
      <c r="E163" s="3">
        <v>9</v>
      </c>
      <c r="F163" s="3">
        <v>41</v>
      </c>
      <c r="G163" s="3">
        <v>108</v>
      </c>
      <c r="H163" s="3">
        <v>99</v>
      </c>
      <c r="V163" s="115"/>
    </row>
    <row r="164" spans="2:22" ht="12.75" customHeight="1" x14ac:dyDescent="0.25">
      <c r="B164" s="161"/>
      <c r="C164" s="5" t="s">
        <v>5</v>
      </c>
      <c r="D164" s="114">
        <f t="shared" si="21"/>
        <v>333</v>
      </c>
      <c r="E164" s="3">
        <v>15</v>
      </c>
      <c r="F164" s="3">
        <v>49</v>
      </c>
      <c r="G164" s="3">
        <v>122</v>
      </c>
      <c r="H164" s="3">
        <v>147</v>
      </c>
      <c r="V164" s="115"/>
    </row>
    <row r="165" spans="2:22" ht="12.75" customHeight="1" x14ac:dyDescent="0.25">
      <c r="B165" s="161"/>
      <c r="C165" s="5" t="s">
        <v>6</v>
      </c>
      <c r="D165" s="114">
        <f t="shared" si="21"/>
        <v>440</v>
      </c>
      <c r="E165" s="3">
        <v>13</v>
      </c>
      <c r="F165" s="3">
        <v>59</v>
      </c>
      <c r="G165" s="3">
        <v>162</v>
      </c>
      <c r="H165" s="3">
        <v>206</v>
      </c>
      <c r="V165" s="115"/>
    </row>
    <row r="166" spans="2:22" ht="12.75" customHeight="1" x14ac:dyDescent="0.25">
      <c r="B166" s="162"/>
      <c r="C166" s="5" t="s">
        <v>7</v>
      </c>
      <c r="D166" s="114">
        <f t="shared" si="21"/>
        <v>430</v>
      </c>
      <c r="E166" s="3">
        <v>14</v>
      </c>
      <c r="F166" s="3">
        <v>65</v>
      </c>
      <c r="G166" s="3">
        <v>145</v>
      </c>
      <c r="H166" s="3">
        <v>206</v>
      </c>
      <c r="V166" s="115"/>
    </row>
    <row r="167" spans="2:22" ht="12.75" customHeight="1" x14ac:dyDescent="0.25">
      <c r="B167" s="160" t="s">
        <v>23</v>
      </c>
      <c r="C167" s="5" t="s">
        <v>8</v>
      </c>
      <c r="D167" s="114">
        <f t="shared" si="21"/>
        <v>666</v>
      </c>
      <c r="E167" s="3">
        <v>25</v>
      </c>
      <c r="F167" s="3">
        <v>104</v>
      </c>
      <c r="G167" s="3">
        <v>229</v>
      </c>
      <c r="H167" s="3">
        <v>308</v>
      </c>
      <c r="V167" s="115"/>
    </row>
    <row r="168" spans="2:22" ht="12.75" customHeight="1" x14ac:dyDescent="0.25">
      <c r="B168" s="161"/>
      <c r="C168" s="5" t="s">
        <v>9</v>
      </c>
      <c r="D168" s="114">
        <f t="shared" si="21"/>
        <v>449</v>
      </c>
      <c r="E168" s="3">
        <v>12</v>
      </c>
      <c r="F168" s="3">
        <v>59</v>
      </c>
      <c r="G168" s="3">
        <v>166</v>
      </c>
      <c r="H168" s="3">
        <v>212</v>
      </c>
      <c r="V168" s="115"/>
    </row>
    <row r="169" spans="2:22" ht="12.75" customHeight="1" x14ac:dyDescent="0.25">
      <c r="B169" s="161"/>
      <c r="C169" s="5" t="s">
        <v>10</v>
      </c>
      <c r="D169" s="114">
        <f t="shared" si="21"/>
        <v>341</v>
      </c>
      <c r="E169" s="3">
        <v>14</v>
      </c>
      <c r="F169" s="3">
        <v>51</v>
      </c>
      <c r="G169" s="3">
        <v>140</v>
      </c>
      <c r="H169" s="3">
        <v>136</v>
      </c>
      <c r="V169" s="115"/>
    </row>
    <row r="170" spans="2:22" ht="12.75" customHeight="1" x14ac:dyDescent="0.25">
      <c r="B170" s="162"/>
      <c r="C170" s="5" t="s">
        <v>77</v>
      </c>
      <c r="D170" s="114">
        <f t="shared" si="21"/>
        <v>4</v>
      </c>
      <c r="E170" s="3">
        <v>0</v>
      </c>
      <c r="F170" s="3">
        <v>0</v>
      </c>
      <c r="G170" s="3">
        <v>2</v>
      </c>
      <c r="H170" s="3">
        <v>2</v>
      </c>
      <c r="V170" s="115"/>
    </row>
    <row r="171" spans="2:22" ht="12.75" customHeight="1" x14ac:dyDescent="0.25">
      <c r="B171" s="160" t="s">
        <v>38</v>
      </c>
      <c r="C171" s="5" t="s">
        <v>37</v>
      </c>
      <c r="D171" s="114">
        <f t="shared" si="21"/>
        <v>1384</v>
      </c>
      <c r="E171" s="3">
        <v>48</v>
      </c>
      <c r="F171" s="3">
        <v>201</v>
      </c>
      <c r="G171" s="3">
        <v>512</v>
      </c>
      <c r="H171" s="3">
        <v>623</v>
      </c>
      <c r="V171" s="115"/>
    </row>
    <row r="172" spans="2:22" ht="12.75" customHeight="1" x14ac:dyDescent="0.25">
      <c r="B172" s="161"/>
      <c r="C172" s="5" t="s">
        <v>20</v>
      </c>
      <c r="D172" s="114">
        <f t="shared" si="21"/>
        <v>76</v>
      </c>
      <c r="E172" s="3">
        <v>3</v>
      </c>
      <c r="F172" s="3">
        <v>13</v>
      </c>
      <c r="G172" s="3">
        <v>25</v>
      </c>
      <c r="H172" s="3">
        <v>35</v>
      </c>
      <c r="V172" s="115"/>
    </row>
    <row r="173" spans="2:22" ht="12.75" customHeight="1" x14ac:dyDescent="0.25">
      <c r="B173" s="160" t="s">
        <v>25</v>
      </c>
      <c r="C173" s="5" t="s">
        <v>11</v>
      </c>
      <c r="D173" s="114">
        <f t="shared" si="21"/>
        <v>436</v>
      </c>
      <c r="E173" s="3">
        <v>13</v>
      </c>
      <c r="F173" s="3">
        <v>56</v>
      </c>
      <c r="G173" s="3">
        <v>168</v>
      </c>
      <c r="H173" s="3">
        <v>199</v>
      </c>
      <c r="V173" s="115"/>
    </row>
    <row r="174" spans="2:22" ht="12.75" customHeight="1" x14ac:dyDescent="0.25">
      <c r="B174" s="161"/>
      <c r="C174" s="5" t="s">
        <v>12</v>
      </c>
      <c r="D174" s="114">
        <f t="shared" si="21"/>
        <v>624</v>
      </c>
      <c r="E174" s="3">
        <v>23</v>
      </c>
      <c r="F174" s="3">
        <v>102</v>
      </c>
      <c r="G174" s="3">
        <v>221</v>
      </c>
      <c r="H174" s="3">
        <v>278</v>
      </c>
      <c r="V174" s="115"/>
    </row>
    <row r="175" spans="2:22" ht="12.75" customHeight="1" x14ac:dyDescent="0.25">
      <c r="B175" s="162"/>
      <c r="C175" s="5" t="s">
        <v>13</v>
      </c>
      <c r="D175" s="114">
        <f t="shared" si="21"/>
        <v>400</v>
      </c>
      <c r="E175" s="3">
        <v>15</v>
      </c>
      <c r="F175" s="3">
        <v>56</v>
      </c>
      <c r="G175" s="3">
        <v>148</v>
      </c>
      <c r="H175" s="3">
        <v>181</v>
      </c>
      <c r="V175" s="115"/>
    </row>
    <row r="176" spans="2:22" ht="12.75" customHeight="1" x14ac:dyDescent="0.25">
      <c r="B176" s="160" t="s">
        <v>24</v>
      </c>
      <c r="C176" s="5" t="s">
        <v>14</v>
      </c>
      <c r="D176" s="114">
        <f t="shared" si="21"/>
        <v>302</v>
      </c>
      <c r="E176" s="3">
        <v>12</v>
      </c>
      <c r="F176" s="3">
        <v>46</v>
      </c>
      <c r="G176" s="3">
        <v>102</v>
      </c>
      <c r="H176" s="3">
        <v>142</v>
      </c>
      <c r="V176" s="115"/>
    </row>
    <row r="177" spans="2:22" ht="12.75" customHeight="1" x14ac:dyDescent="0.25">
      <c r="B177" s="161"/>
      <c r="C177" s="5" t="s">
        <v>15</v>
      </c>
      <c r="D177" s="114">
        <f t="shared" si="21"/>
        <v>406</v>
      </c>
      <c r="E177" s="3">
        <v>12</v>
      </c>
      <c r="F177" s="3">
        <v>52</v>
      </c>
      <c r="G177" s="3">
        <v>170</v>
      </c>
      <c r="H177" s="3">
        <v>172</v>
      </c>
      <c r="V177" s="115"/>
    </row>
    <row r="178" spans="2:22" ht="12.75" customHeight="1" x14ac:dyDescent="0.25">
      <c r="B178" s="161"/>
      <c r="C178" s="5" t="s">
        <v>16</v>
      </c>
      <c r="D178" s="114">
        <f t="shared" si="21"/>
        <v>316</v>
      </c>
      <c r="E178" s="3">
        <v>11</v>
      </c>
      <c r="F178" s="3">
        <v>47</v>
      </c>
      <c r="G178" s="3">
        <v>107</v>
      </c>
      <c r="H178" s="3">
        <v>151</v>
      </c>
      <c r="V178" s="115"/>
    </row>
    <row r="179" spans="2:22" ht="12.75" customHeight="1" x14ac:dyDescent="0.25">
      <c r="B179" s="162"/>
      <c r="C179" s="5" t="s">
        <v>17</v>
      </c>
      <c r="D179" s="114">
        <f t="shared" si="21"/>
        <v>436</v>
      </c>
      <c r="E179" s="3">
        <v>16</v>
      </c>
      <c r="F179" s="3">
        <v>69</v>
      </c>
      <c r="G179" s="3">
        <v>158</v>
      </c>
      <c r="H179" s="3">
        <v>193</v>
      </c>
      <c r="V179" s="115"/>
    </row>
    <row r="180" spans="2:22" ht="12.75" customHeight="1" x14ac:dyDescent="0.25">
      <c r="B180" s="21"/>
      <c r="C180" s="15"/>
      <c r="D180" s="15"/>
      <c r="E180" s="16"/>
      <c r="F180" s="16"/>
      <c r="G180" s="16"/>
      <c r="H180" s="16"/>
      <c r="V180" s="115"/>
    </row>
    <row r="181" spans="2:22" ht="12.75" customHeight="1" x14ac:dyDescent="0.25">
      <c r="B181" s="21"/>
      <c r="C181" s="15"/>
      <c r="D181" s="15"/>
      <c r="E181" s="16"/>
      <c r="F181" s="16"/>
      <c r="G181" s="16"/>
      <c r="H181" s="16"/>
      <c r="V181" s="115"/>
    </row>
    <row r="182" spans="2:22" ht="12.75" customHeight="1" x14ac:dyDescent="0.25"/>
    <row r="183" spans="2:22" ht="12.75" customHeight="1" x14ac:dyDescent="0.25">
      <c r="B183" s="194" t="s">
        <v>27</v>
      </c>
      <c r="C183" s="195"/>
      <c r="D183" s="198" t="s">
        <v>171</v>
      </c>
      <c r="E183" s="198"/>
      <c r="F183" s="198"/>
      <c r="G183" s="198"/>
      <c r="H183" s="198"/>
      <c r="V183" s="115"/>
    </row>
    <row r="184" spans="2:22" ht="44.1" customHeight="1" x14ac:dyDescent="0.25">
      <c r="B184" s="196"/>
      <c r="C184" s="197"/>
      <c r="D184" s="116" t="s">
        <v>19</v>
      </c>
      <c r="E184" s="116" t="s">
        <v>170</v>
      </c>
      <c r="F184" s="116" t="s">
        <v>169</v>
      </c>
      <c r="G184" s="116" t="s">
        <v>168</v>
      </c>
      <c r="H184" s="116" t="s">
        <v>167</v>
      </c>
      <c r="V184" s="115"/>
    </row>
    <row r="185" spans="2:22" ht="15" customHeight="1" x14ac:dyDescent="0.25">
      <c r="B185" s="187" t="s">
        <v>161</v>
      </c>
      <c r="C185" s="105" t="s">
        <v>19</v>
      </c>
      <c r="D185" s="2">
        <f t="shared" ref="D185:D205" si="22">SUM(E185:H185)</f>
        <v>1460</v>
      </c>
      <c r="E185" s="2">
        <f>SUM(E186:E192)</f>
        <v>51</v>
      </c>
      <c r="F185" s="2">
        <f>SUM(F186:F192)</f>
        <v>214</v>
      </c>
      <c r="G185" s="2">
        <f>SUM(G186:G192)</f>
        <v>537</v>
      </c>
      <c r="H185" s="2">
        <f>SUM(H186:H192)</f>
        <v>658</v>
      </c>
      <c r="V185" s="115"/>
    </row>
    <row r="186" spans="2:22" ht="12.75" customHeight="1" x14ac:dyDescent="0.25">
      <c r="B186" s="188"/>
      <c r="C186" s="5" t="s">
        <v>162</v>
      </c>
      <c r="D186" s="2">
        <f t="shared" si="22"/>
        <v>757</v>
      </c>
      <c r="E186" s="3">
        <v>29</v>
      </c>
      <c r="F186" s="3">
        <v>96</v>
      </c>
      <c r="G186" s="3">
        <v>294</v>
      </c>
      <c r="H186" s="3">
        <v>338</v>
      </c>
      <c r="V186" s="115"/>
    </row>
    <row r="187" spans="2:22" ht="12.75" customHeight="1" x14ac:dyDescent="0.25">
      <c r="B187" s="188"/>
      <c r="C187" s="5" t="s">
        <v>88</v>
      </c>
      <c r="D187" s="114">
        <f t="shared" si="22"/>
        <v>112</v>
      </c>
      <c r="E187" s="3">
        <v>3</v>
      </c>
      <c r="F187" s="3">
        <v>24</v>
      </c>
      <c r="G187" s="3">
        <v>33</v>
      </c>
      <c r="H187" s="3">
        <v>52</v>
      </c>
      <c r="V187" s="115"/>
    </row>
    <row r="188" spans="2:22" ht="12.75" customHeight="1" x14ac:dyDescent="0.25">
      <c r="B188" s="188"/>
      <c r="C188" s="5" t="s">
        <v>89</v>
      </c>
      <c r="D188" s="114">
        <f t="shared" si="22"/>
        <v>345</v>
      </c>
      <c r="E188" s="3">
        <v>13</v>
      </c>
      <c r="F188" s="3">
        <v>53</v>
      </c>
      <c r="G188" s="3">
        <v>119</v>
      </c>
      <c r="H188" s="3">
        <v>160</v>
      </c>
      <c r="V188" s="115"/>
    </row>
    <row r="189" spans="2:22" ht="12.75" customHeight="1" x14ac:dyDescent="0.25">
      <c r="B189" s="188"/>
      <c r="C189" s="5" t="s">
        <v>90</v>
      </c>
      <c r="D189" s="114">
        <f t="shared" si="22"/>
        <v>133</v>
      </c>
      <c r="E189" s="3">
        <v>2</v>
      </c>
      <c r="F189" s="3">
        <v>24</v>
      </c>
      <c r="G189" s="3">
        <v>54</v>
      </c>
      <c r="H189" s="3">
        <v>53</v>
      </c>
      <c r="V189" s="115"/>
    </row>
    <row r="190" spans="2:22" ht="12.75" customHeight="1" x14ac:dyDescent="0.25">
      <c r="B190" s="188"/>
      <c r="C190" s="5" t="s">
        <v>91</v>
      </c>
      <c r="D190" s="114">
        <f t="shared" si="22"/>
        <v>77</v>
      </c>
      <c r="E190" s="3">
        <v>4</v>
      </c>
      <c r="F190" s="3">
        <v>11</v>
      </c>
      <c r="G190" s="3">
        <v>25</v>
      </c>
      <c r="H190" s="3">
        <v>37</v>
      </c>
      <c r="V190" s="115"/>
    </row>
    <row r="191" spans="2:22" ht="12.75" customHeight="1" x14ac:dyDescent="0.25">
      <c r="B191" s="188"/>
      <c r="C191" s="5" t="s">
        <v>92</v>
      </c>
      <c r="D191" s="114">
        <f t="shared" si="22"/>
        <v>26</v>
      </c>
      <c r="E191" s="3">
        <v>0</v>
      </c>
      <c r="F191" s="3">
        <v>4</v>
      </c>
      <c r="G191" s="3">
        <v>9</v>
      </c>
      <c r="H191" s="3">
        <v>13</v>
      </c>
      <c r="V191" s="115"/>
    </row>
    <row r="192" spans="2:22" ht="12.75" customHeight="1" x14ac:dyDescent="0.25">
      <c r="B192" s="189"/>
      <c r="C192" s="5" t="s">
        <v>93</v>
      </c>
      <c r="D192" s="114">
        <f t="shared" si="22"/>
        <v>10</v>
      </c>
      <c r="E192" s="3">
        <v>0</v>
      </c>
      <c r="F192" s="3">
        <v>2</v>
      </c>
      <c r="G192" s="3">
        <v>3</v>
      </c>
      <c r="H192" s="3">
        <v>5</v>
      </c>
      <c r="V192" s="115"/>
    </row>
    <row r="193" spans="2:22" ht="12.75" customHeight="1" x14ac:dyDescent="0.25">
      <c r="B193" s="187" t="s">
        <v>163</v>
      </c>
      <c r="C193" s="5" t="s">
        <v>49</v>
      </c>
      <c r="D193" s="114">
        <f t="shared" si="22"/>
        <v>254</v>
      </c>
      <c r="E193" s="3">
        <v>11</v>
      </c>
      <c r="F193" s="3">
        <v>33</v>
      </c>
      <c r="G193" s="3">
        <v>100</v>
      </c>
      <c r="H193" s="3">
        <v>110</v>
      </c>
      <c r="V193" s="115"/>
    </row>
    <row r="194" spans="2:22" ht="12.75" customHeight="1" x14ac:dyDescent="0.25">
      <c r="B194" s="188"/>
      <c r="C194" s="5" t="s">
        <v>94</v>
      </c>
      <c r="D194" s="114">
        <f t="shared" si="22"/>
        <v>30</v>
      </c>
      <c r="E194" s="3">
        <v>1</v>
      </c>
      <c r="F194" s="3">
        <v>1</v>
      </c>
      <c r="G194" s="3">
        <v>14</v>
      </c>
      <c r="H194" s="3">
        <v>14</v>
      </c>
      <c r="V194" s="115"/>
    </row>
    <row r="195" spans="2:22" ht="12.75" customHeight="1" x14ac:dyDescent="0.25">
      <c r="B195" s="188"/>
      <c r="C195" s="5" t="s">
        <v>95</v>
      </c>
      <c r="D195" s="114">
        <f t="shared" si="22"/>
        <v>110</v>
      </c>
      <c r="E195" s="3">
        <v>3</v>
      </c>
      <c r="F195" s="3">
        <v>8</v>
      </c>
      <c r="G195" s="3">
        <v>42</v>
      </c>
      <c r="H195" s="3">
        <v>57</v>
      </c>
      <c r="V195" s="115"/>
    </row>
    <row r="196" spans="2:22" ht="12.75" customHeight="1" x14ac:dyDescent="0.25">
      <c r="B196" s="188"/>
      <c r="C196" s="5" t="s">
        <v>96</v>
      </c>
      <c r="D196" s="114">
        <f t="shared" si="22"/>
        <v>93</v>
      </c>
      <c r="E196" s="3">
        <v>1</v>
      </c>
      <c r="F196" s="3">
        <v>16</v>
      </c>
      <c r="G196" s="3">
        <v>34</v>
      </c>
      <c r="H196" s="3">
        <v>42</v>
      </c>
      <c r="V196" s="115"/>
    </row>
    <row r="197" spans="2:22" ht="12.75" customHeight="1" x14ac:dyDescent="0.25">
      <c r="B197" s="190"/>
      <c r="C197" s="5" t="s">
        <v>97</v>
      </c>
      <c r="D197" s="114">
        <f t="shared" si="22"/>
        <v>149</v>
      </c>
      <c r="E197" s="3">
        <v>7</v>
      </c>
      <c r="F197" s="3">
        <v>22</v>
      </c>
      <c r="G197" s="3">
        <v>64</v>
      </c>
      <c r="H197" s="3">
        <v>56</v>
      </c>
      <c r="V197" s="115"/>
    </row>
    <row r="198" spans="2:22" ht="12.75" customHeight="1" x14ac:dyDescent="0.25">
      <c r="B198" s="187" t="s">
        <v>164</v>
      </c>
      <c r="C198" s="5" t="s">
        <v>112</v>
      </c>
      <c r="D198" s="114">
        <f t="shared" si="22"/>
        <v>500</v>
      </c>
      <c r="E198" s="3">
        <v>14</v>
      </c>
      <c r="F198" s="3">
        <v>81</v>
      </c>
      <c r="G198" s="3">
        <v>164</v>
      </c>
      <c r="H198" s="3">
        <v>241</v>
      </c>
      <c r="V198" s="115"/>
    </row>
    <row r="199" spans="2:22" ht="12.75" customHeight="1" x14ac:dyDescent="0.25">
      <c r="B199" s="188"/>
      <c r="C199" s="5" t="s">
        <v>98</v>
      </c>
      <c r="D199" s="114">
        <f t="shared" si="22"/>
        <v>795</v>
      </c>
      <c r="E199" s="3">
        <v>29</v>
      </c>
      <c r="F199" s="3">
        <v>106</v>
      </c>
      <c r="G199" s="3">
        <v>317</v>
      </c>
      <c r="H199" s="3">
        <v>343</v>
      </c>
      <c r="V199" s="115"/>
    </row>
    <row r="200" spans="2:22" ht="12.75" customHeight="1" x14ac:dyDescent="0.25">
      <c r="B200" s="188"/>
      <c r="C200" s="5" t="s">
        <v>113</v>
      </c>
      <c r="D200" s="114">
        <f t="shared" si="22"/>
        <v>165</v>
      </c>
      <c r="E200" s="3">
        <v>8</v>
      </c>
      <c r="F200" s="3">
        <v>27</v>
      </c>
      <c r="G200" s="3">
        <v>56</v>
      </c>
      <c r="H200" s="3">
        <v>74</v>
      </c>
      <c r="V200" s="115"/>
    </row>
    <row r="201" spans="2:22" ht="12.75" customHeight="1" x14ac:dyDescent="0.25">
      <c r="B201" s="187" t="s">
        <v>165</v>
      </c>
      <c r="C201" s="5" t="s">
        <v>99</v>
      </c>
      <c r="D201" s="114">
        <f t="shared" si="22"/>
        <v>511</v>
      </c>
      <c r="E201" s="3">
        <v>15</v>
      </c>
      <c r="F201" s="3">
        <v>83</v>
      </c>
      <c r="G201" s="3">
        <v>191</v>
      </c>
      <c r="H201" s="3">
        <v>222</v>
      </c>
      <c r="V201" s="115"/>
    </row>
    <row r="202" spans="2:22" ht="12.75" customHeight="1" x14ac:dyDescent="0.25">
      <c r="B202" s="188"/>
      <c r="C202" s="5" t="s">
        <v>100</v>
      </c>
      <c r="D202" s="114">
        <f t="shared" si="22"/>
        <v>788</v>
      </c>
      <c r="E202" s="3">
        <v>23</v>
      </c>
      <c r="F202" s="3">
        <v>107</v>
      </c>
      <c r="G202" s="3">
        <v>294</v>
      </c>
      <c r="H202" s="3">
        <v>364</v>
      </c>
      <c r="V202" s="115"/>
    </row>
    <row r="203" spans="2:22" ht="12.75" customHeight="1" x14ac:dyDescent="0.25">
      <c r="B203" s="188"/>
      <c r="C203" s="5" t="s">
        <v>101</v>
      </c>
      <c r="D203" s="114">
        <f t="shared" si="22"/>
        <v>77</v>
      </c>
      <c r="E203" s="3">
        <v>8</v>
      </c>
      <c r="F203" s="3">
        <v>12</v>
      </c>
      <c r="G203" s="3">
        <v>28</v>
      </c>
      <c r="H203" s="3">
        <v>29</v>
      </c>
    </row>
    <row r="204" spans="2:22" ht="12.75" customHeight="1" x14ac:dyDescent="0.25">
      <c r="B204" s="188"/>
      <c r="C204" s="5" t="s">
        <v>102</v>
      </c>
      <c r="D204" s="114">
        <f t="shared" si="22"/>
        <v>21</v>
      </c>
      <c r="E204" s="3">
        <v>2</v>
      </c>
      <c r="F204" s="3">
        <v>3</v>
      </c>
      <c r="G204" s="3">
        <v>7</v>
      </c>
      <c r="H204" s="3">
        <v>9</v>
      </c>
    </row>
    <row r="205" spans="2:22" ht="12.75" customHeight="1" x14ac:dyDescent="0.25">
      <c r="B205" s="190"/>
      <c r="C205" s="5" t="s">
        <v>103</v>
      </c>
      <c r="D205" s="114">
        <f t="shared" si="22"/>
        <v>63</v>
      </c>
      <c r="E205" s="3">
        <v>3</v>
      </c>
      <c r="F205" s="3">
        <v>9</v>
      </c>
      <c r="G205" s="3">
        <v>17</v>
      </c>
      <c r="H205" s="3">
        <v>34</v>
      </c>
    </row>
  </sheetData>
  <mergeCells count="70">
    <mergeCell ref="B23:B26"/>
    <mergeCell ref="D5:H5"/>
    <mergeCell ref="B7:B9"/>
    <mergeCell ref="B10:B13"/>
    <mergeCell ref="B20:B22"/>
    <mergeCell ref="B14:B17"/>
    <mergeCell ref="B18:B19"/>
    <mergeCell ref="B56:C57"/>
    <mergeCell ref="D56:H56"/>
    <mergeCell ref="M30:M31"/>
    <mergeCell ref="K32:K39"/>
    <mergeCell ref="M5:M6"/>
    <mergeCell ref="K7:K9"/>
    <mergeCell ref="K10:K13"/>
    <mergeCell ref="K23:K26"/>
    <mergeCell ref="K20:K22"/>
    <mergeCell ref="K5:L6"/>
    <mergeCell ref="K30:L31"/>
    <mergeCell ref="K14:K17"/>
    <mergeCell ref="K18:K19"/>
    <mergeCell ref="B30:C31"/>
    <mergeCell ref="D30:H30"/>
    <mergeCell ref="B5:C6"/>
    <mergeCell ref="B48:B52"/>
    <mergeCell ref="B40:B44"/>
    <mergeCell ref="K40:K44"/>
    <mergeCell ref="K45:K47"/>
    <mergeCell ref="K48:K52"/>
    <mergeCell ref="B32:B39"/>
    <mergeCell ref="D107:H107"/>
    <mergeCell ref="B83:B90"/>
    <mergeCell ref="B91:B95"/>
    <mergeCell ref="B74:B77"/>
    <mergeCell ref="B81:C82"/>
    <mergeCell ref="D81:H81"/>
    <mergeCell ref="B96:B98"/>
    <mergeCell ref="B99:B103"/>
    <mergeCell ref="B107:C108"/>
    <mergeCell ref="B65:B68"/>
    <mergeCell ref="B69:B70"/>
    <mergeCell ref="B71:B73"/>
    <mergeCell ref="B58:B60"/>
    <mergeCell ref="B61:B64"/>
    <mergeCell ref="B45:B47"/>
    <mergeCell ref="B116:B119"/>
    <mergeCell ref="B120:B121"/>
    <mergeCell ref="B122:B124"/>
    <mergeCell ref="B109:B111"/>
    <mergeCell ref="B112:B115"/>
    <mergeCell ref="D158:H158"/>
    <mergeCell ref="B134:B141"/>
    <mergeCell ref="B142:B146"/>
    <mergeCell ref="B125:B128"/>
    <mergeCell ref="B132:C133"/>
    <mergeCell ref="D132:H132"/>
    <mergeCell ref="B171:B172"/>
    <mergeCell ref="B173:B175"/>
    <mergeCell ref="B176:B179"/>
    <mergeCell ref="B167:B170"/>
    <mergeCell ref="B147:B149"/>
    <mergeCell ref="B150:B154"/>
    <mergeCell ref="B158:C159"/>
    <mergeCell ref="B160:B162"/>
    <mergeCell ref="B163:B166"/>
    <mergeCell ref="B193:B197"/>
    <mergeCell ref="B198:B200"/>
    <mergeCell ref="B201:B205"/>
    <mergeCell ref="B183:C184"/>
    <mergeCell ref="D183:H183"/>
    <mergeCell ref="B185:B192"/>
  </mergeCells>
  <conditionalFormatting sqref="D185:H205 D160:H179">
    <cfRule type="expression" dxfId="61" priority="3" stopIfTrue="1">
      <formula>"&lt;10"</formula>
    </cfRule>
  </conditionalFormatting>
  <conditionalFormatting sqref="D185:H205">
    <cfRule type="cellIs" dxfId="60" priority="2" operator="lessThan">
      <formula>10</formula>
    </cfRule>
  </conditionalFormatting>
  <conditionalFormatting sqref="D160:H179">
    <cfRule type="cellIs" dxfId="59" priority="1" operator="lessThan">
      <formula>10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05"/>
  <sheetViews>
    <sheetView showGridLines="0" zoomScaleNormal="100" workbookViewId="0">
      <pane ySplit="6" topLeftCell="A7" activePane="bottomLeft" state="frozen"/>
      <selection pane="bottomLeft" activeCell="J96" sqref="J96"/>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8" width="11.42578125" style="8"/>
    <col min="9" max="9" width="9.140625" style="8" customWidth="1"/>
    <col min="10" max="10" width="11.42578125" style="8"/>
    <col min="11" max="11" width="13.7109375" style="8" customWidth="1"/>
    <col min="12" max="12" width="11.42578125" style="8"/>
    <col min="13" max="13" width="14.85546875" style="8" customWidth="1"/>
    <col min="14" max="21" width="11.42578125" style="8"/>
  </cols>
  <sheetData>
    <row r="2" spans="2:22" ht="15.75" x14ac:dyDescent="0.25">
      <c r="B2" s="18" t="s">
        <v>175</v>
      </c>
      <c r="S2"/>
      <c r="T2"/>
      <c r="U2"/>
    </row>
    <row r="3" spans="2:22" ht="15.75" x14ac:dyDescent="0.25">
      <c r="B3" s="18"/>
      <c r="S3"/>
      <c r="T3"/>
      <c r="U3"/>
    </row>
    <row r="4" spans="2:22" ht="12.75" customHeight="1" x14ac:dyDescent="0.25"/>
    <row r="5" spans="2:22" ht="12.75" customHeight="1" x14ac:dyDescent="0.25">
      <c r="B5" s="194" t="s">
        <v>26</v>
      </c>
      <c r="C5" s="195"/>
      <c r="D5" s="198" t="s">
        <v>174</v>
      </c>
      <c r="E5" s="198"/>
      <c r="F5" s="198"/>
      <c r="G5" s="198"/>
      <c r="H5" s="198"/>
      <c r="K5" s="201" t="s">
        <v>172</v>
      </c>
      <c r="L5" s="201"/>
      <c r="M5" s="199" t="s">
        <v>174</v>
      </c>
      <c r="V5" s="115"/>
    </row>
    <row r="6" spans="2:22" ht="44.1" customHeight="1" x14ac:dyDescent="0.25">
      <c r="B6" s="196"/>
      <c r="C6" s="197"/>
      <c r="D6" s="116" t="s">
        <v>19</v>
      </c>
      <c r="E6" s="116" t="s">
        <v>170</v>
      </c>
      <c r="F6" s="116" t="s">
        <v>169</v>
      </c>
      <c r="G6" s="116" t="s">
        <v>168</v>
      </c>
      <c r="H6" s="116" t="s">
        <v>167</v>
      </c>
      <c r="K6" s="201"/>
      <c r="L6" s="201"/>
      <c r="M6" s="200"/>
      <c r="V6" s="115"/>
    </row>
    <row r="7" spans="2:22" ht="12.75" customHeight="1" x14ac:dyDescent="0.25">
      <c r="B7" s="160" t="s">
        <v>21</v>
      </c>
      <c r="C7" s="105" t="s">
        <v>19</v>
      </c>
      <c r="D7" s="2">
        <v>554663.01297138934</v>
      </c>
      <c r="E7" s="2">
        <v>19141.772585693721</v>
      </c>
      <c r="F7" s="2">
        <v>79892.822968454799</v>
      </c>
      <c r="G7" s="2">
        <v>211346.10267310939</v>
      </c>
      <c r="H7" s="2">
        <v>244282.31474413135</v>
      </c>
      <c r="K7" s="160" t="s">
        <v>21</v>
      </c>
      <c r="L7" s="105" t="s">
        <v>19</v>
      </c>
      <c r="M7" s="123">
        <v>7.7643611297293376</v>
      </c>
      <c r="V7" s="115"/>
    </row>
    <row r="8" spans="2:22" ht="12.75" customHeight="1" x14ac:dyDescent="0.25">
      <c r="B8" s="161"/>
      <c r="C8" s="5" t="s">
        <v>2</v>
      </c>
      <c r="D8" s="2">
        <v>273251.74224437127</v>
      </c>
      <c r="E8" s="3">
        <v>11582.599957009792</v>
      </c>
      <c r="F8" s="3">
        <v>44495.831625270017</v>
      </c>
      <c r="G8" s="3">
        <v>110168.1273899308</v>
      </c>
      <c r="H8" s="3">
        <v>107005.18327216066</v>
      </c>
      <c r="K8" s="161"/>
      <c r="L8" s="5" t="s">
        <v>2</v>
      </c>
      <c r="M8" s="121">
        <v>7.6191904934479187</v>
      </c>
      <c r="V8" s="115"/>
    </row>
    <row r="9" spans="2:22" ht="12.75" customHeight="1" x14ac:dyDescent="0.25">
      <c r="B9" s="162"/>
      <c r="C9" s="5" t="s">
        <v>3</v>
      </c>
      <c r="D9" s="2">
        <v>281411.27072701801</v>
      </c>
      <c r="E9" s="3">
        <v>7559.1726286839294</v>
      </c>
      <c r="F9" s="3">
        <v>35396.991343184782</v>
      </c>
      <c r="G9" s="3">
        <v>101177.97528317857</v>
      </c>
      <c r="H9" s="3">
        <v>137277.1314719707</v>
      </c>
      <c r="K9" s="162"/>
      <c r="L9" s="5" t="s">
        <v>3</v>
      </c>
      <c r="M9" s="121">
        <v>7.8802480791053799</v>
      </c>
      <c r="V9" s="115"/>
    </row>
    <row r="10" spans="2:22" ht="12.75" customHeight="1" x14ac:dyDescent="0.25">
      <c r="B10" s="160" t="s">
        <v>22</v>
      </c>
      <c r="C10" s="5" t="s">
        <v>4</v>
      </c>
      <c r="D10" s="2">
        <v>101940.86383374692</v>
      </c>
      <c r="E10" s="13"/>
      <c r="F10" s="3">
        <v>14700.852408512845</v>
      </c>
      <c r="G10" s="3">
        <v>42441.517755689405</v>
      </c>
      <c r="H10" s="3">
        <v>42034.839092943745</v>
      </c>
      <c r="K10" s="160" t="s">
        <v>22</v>
      </c>
      <c r="L10" s="5" t="s">
        <v>4</v>
      </c>
      <c r="M10" s="121">
        <v>7.6390653122714776</v>
      </c>
      <c r="V10" s="115"/>
    </row>
    <row r="11" spans="2:22" ht="12.75" customHeight="1" x14ac:dyDescent="0.25">
      <c r="B11" s="161"/>
      <c r="C11" s="5" t="s">
        <v>5</v>
      </c>
      <c r="D11" s="2">
        <v>135230.62781954883</v>
      </c>
      <c r="E11" s="3">
        <v>6353.4957606001726</v>
      </c>
      <c r="F11" s="3">
        <v>20272.513465185053</v>
      </c>
      <c r="G11" s="3">
        <v>51278.152372302575</v>
      </c>
      <c r="H11" s="3">
        <v>57326.466221461036</v>
      </c>
      <c r="K11" s="161"/>
      <c r="L11" s="5" t="s">
        <v>5</v>
      </c>
      <c r="M11" s="121">
        <v>7.6959914185646232</v>
      </c>
      <c r="V11" s="115"/>
    </row>
    <row r="12" spans="2:22" ht="12.75" customHeight="1" x14ac:dyDescent="0.25">
      <c r="B12" s="161"/>
      <c r="C12" s="5" t="s">
        <v>6</v>
      </c>
      <c r="D12" s="2">
        <v>150267.00000000012</v>
      </c>
      <c r="E12" s="3">
        <v>4442.5749562290966</v>
      </c>
      <c r="F12" s="3">
        <v>23184.595492459681</v>
      </c>
      <c r="G12" s="3">
        <v>53910.157229228302</v>
      </c>
      <c r="H12" s="3">
        <v>68729.672322083032</v>
      </c>
      <c r="K12" s="161"/>
      <c r="L12" s="5" t="s">
        <v>6</v>
      </c>
      <c r="M12" s="121">
        <v>8.0427184122889219</v>
      </c>
      <c r="V12" s="115"/>
    </row>
    <row r="13" spans="2:22" ht="12.75" customHeight="1" x14ac:dyDescent="0.25">
      <c r="B13" s="162"/>
      <c r="C13" s="5" t="s">
        <v>7</v>
      </c>
      <c r="D13" s="2">
        <v>167224.52131809399</v>
      </c>
      <c r="E13" s="3">
        <v>5582.0472922635299</v>
      </c>
      <c r="F13" s="3">
        <v>21734.861602297202</v>
      </c>
      <c r="G13" s="3">
        <v>63716.27531588931</v>
      </c>
      <c r="H13" s="3">
        <v>76191.337107643951</v>
      </c>
      <c r="K13" s="162"/>
      <c r="L13" s="5" t="s">
        <v>7</v>
      </c>
      <c r="M13" s="121">
        <v>7.5973989513258999</v>
      </c>
      <c r="V13" s="115"/>
    </row>
    <row r="14" spans="2:22" ht="12.75" customHeight="1" x14ac:dyDescent="0.25">
      <c r="B14" s="187" t="s">
        <v>23</v>
      </c>
      <c r="C14" s="5" t="s">
        <v>8</v>
      </c>
      <c r="D14" s="2">
        <v>247328.30742336623</v>
      </c>
      <c r="E14" s="3">
        <v>7760.754018191541</v>
      </c>
      <c r="F14" s="3">
        <v>36802.169957149446</v>
      </c>
      <c r="G14" s="3">
        <v>92825.556558378623</v>
      </c>
      <c r="H14" s="3">
        <v>109939.82688964663</v>
      </c>
      <c r="K14" s="160" t="s">
        <v>23</v>
      </c>
      <c r="L14" s="5" t="s">
        <v>8</v>
      </c>
      <c r="M14" s="121">
        <v>7.6116872711128947</v>
      </c>
      <c r="V14" s="115"/>
    </row>
    <row r="15" spans="2:22" ht="12.75" customHeight="1" x14ac:dyDescent="0.25">
      <c r="B15" s="188"/>
      <c r="C15" s="5" t="s">
        <v>9</v>
      </c>
      <c r="D15" s="2">
        <v>164167.0474081391</v>
      </c>
      <c r="E15" s="3">
        <v>4342.1497105394155</v>
      </c>
      <c r="F15" s="3">
        <v>21979.478507827123</v>
      </c>
      <c r="G15" s="3">
        <v>60088.405903773921</v>
      </c>
      <c r="H15" s="3">
        <v>77757.013285998648</v>
      </c>
      <c r="K15" s="161"/>
      <c r="L15" s="5" t="s">
        <v>9</v>
      </c>
      <c r="M15" s="121">
        <v>7.860314487779676</v>
      </c>
      <c r="V15" s="115"/>
    </row>
    <row r="16" spans="2:22" ht="12.75" customHeight="1" x14ac:dyDescent="0.25">
      <c r="B16" s="188"/>
      <c r="C16" s="5" t="s">
        <v>10</v>
      </c>
      <c r="D16" s="2">
        <v>140856.64192399738</v>
      </c>
      <c r="E16" s="3">
        <v>7038.8688569627666</v>
      </c>
      <c r="F16" s="3">
        <v>21111.174503478203</v>
      </c>
      <c r="G16" s="3">
        <v>58008.709411736731</v>
      </c>
      <c r="H16" s="3">
        <v>54697.889151819676</v>
      </c>
      <c r="K16" s="161"/>
      <c r="L16" s="5" t="s">
        <v>10</v>
      </c>
      <c r="M16" s="121">
        <v>7.8342220150671578</v>
      </c>
      <c r="V16" s="115"/>
    </row>
    <row r="17" spans="2:22" ht="12.75" customHeight="1" x14ac:dyDescent="0.25">
      <c r="B17" s="188"/>
      <c r="C17" s="5" t="s">
        <v>77</v>
      </c>
      <c r="D17" s="13"/>
      <c r="E17" s="13"/>
      <c r="F17" s="13"/>
      <c r="G17" s="13"/>
      <c r="H17" s="13"/>
      <c r="K17" s="162"/>
      <c r="L17" s="5" t="s">
        <v>77</v>
      </c>
      <c r="M17" s="125"/>
      <c r="V17" s="115"/>
    </row>
    <row r="18" spans="2:22" ht="12.75" customHeight="1" x14ac:dyDescent="0.25">
      <c r="B18" s="188" t="s">
        <v>38</v>
      </c>
      <c r="C18" s="5" t="s">
        <v>37</v>
      </c>
      <c r="D18" s="2">
        <v>519790.95662381564</v>
      </c>
      <c r="E18" s="3">
        <v>17650.839928036065</v>
      </c>
      <c r="F18" s="3">
        <v>74582.054087401906</v>
      </c>
      <c r="G18" s="3">
        <v>200815.49206043742</v>
      </c>
      <c r="H18" s="3">
        <v>226742.57054794027</v>
      </c>
      <c r="K18" s="160" t="s">
        <v>38</v>
      </c>
      <c r="L18" s="5" t="s">
        <v>37</v>
      </c>
      <c r="M18" s="121">
        <v>7.7600912646238713</v>
      </c>
      <c r="V18" s="115"/>
    </row>
    <row r="19" spans="2:22" ht="12.75" customHeight="1" x14ac:dyDescent="0.25">
      <c r="B19" s="189"/>
      <c r="C19" s="5" t="s">
        <v>20</v>
      </c>
      <c r="D19" s="2">
        <v>34872.056347573038</v>
      </c>
      <c r="E19" s="13"/>
      <c r="F19" s="3">
        <v>5310.7688810529216</v>
      </c>
      <c r="G19" s="3">
        <v>10530.61061267174</v>
      </c>
      <c r="H19" s="3">
        <v>17539.744196190717</v>
      </c>
      <c r="K19" s="161"/>
      <c r="L19" s="5" t="s">
        <v>20</v>
      </c>
      <c r="M19" s="121">
        <v>7.6116876974260004</v>
      </c>
      <c r="V19" s="115"/>
    </row>
    <row r="20" spans="2:22" ht="12.75" customHeight="1" x14ac:dyDescent="0.25">
      <c r="B20" s="160" t="s">
        <v>25</v>
      </c>
      <c r="C20" s="5" t="s">
        <v>11</v>
      </c>
      <c r="D20" s="2">
        <v>72648.977301535313</v>
      </c>
      <c r="E20" s="3">
        <v>2414.7200311942956</v>
      </c>
      <c r="F20" s="3">
        <v>10760.295605839325</v>
      </c>
      <c r="G20" s="3">
        <v>27722.390432717471</v>
      </c>
      <c r="H20" s="3">
        <v>31751.571231784212</v>
      </c>
      <c r="K20" s="160" t="s">
        <v>25</v>
      </c>
      <c r="L20" s="5" t="s">
        <v>11</v>
      </c>
      <c r="M20" s="121">
        <v>7.8646313451338923</v>
      </c>
      <c r="V20" s="115"/>
    </row>
    <row r="21" spans="2:22" ht="12.75" customHeight="1" x14ac:dyDescent="0.25">
      <c r="B21" s="161"/>
      <c r="C21" s="5" t="s">
        <v>12</v>
      </c>
      <c r="D21" s="2">
        <v>157045.61716577792</v>
      </c>
      <c r="E21" s="3">
        <v>5748.1860658910027</v>
      </c>
      <c r="F21" s="3">
        <v>26004.137325573818</v>
      </c>
      <c r="G21" s="3">
        <v>56576.498510533187</v>
      </c>
      <c r="H21" s="3">
        <v>68716.795263779903</v>
      </c>
      <c r="K21" s="161"/>
      <c r="L21" s="5" t="s">
        <v>12</v>
      </c>
      <c r="M21" s="121">
        <v>7.6359041678068325</v>
      </c>
      <c r="V21" s="115"/>
    </row>
    <row r="22" spans="2:22" ht="12.75" customHeight="1" x14ac:dyDescent="0.25">
      <c r="B22" s="162"/>
      <c r="C22" s="5" t="s">
        <v>13</v>
      </c>
      <c r="D22" s="2">
        <v>324968.41850407608</v>
      </c>
      <c r="E22" s="3">
        <v>10978.866488608424</v>
      </c>
      <c r="F22" s="3">
        <v>43128.390037041652</v>
      </c>
      <c r="G22" s="3">
        <v>127047.21372985869</v>
      </c>
      <c r="H22" s="3">
        <v>143813.94824856732</v>
      </c>
      <c r="K22" s="162"/>
      <c r="L22" s="5" t="s">
        <v>13</v>
      </c>
      <c r="M22" s="121">
        <v>7.7808507340348685</v>
      </c>
      <c r="V22" s="115"/>
    </row>
    <row r="23" spans="2:22" ht="12.75" customHeight="1" x14ac:dyDescent="0.25">
      <c r="B23" s="160" t="s">
        <v>24</v>
      </c>
      <c r="C23" s="5" t="s">
        <v>14</v>
      </c>
      <c r="D23" s="2">
        <v>59463.275358081184</v>
      </c>
      <c r="E23" s="3">
        <v>2198.2246707268764</v>
      </c>
      <c r="F23" s="3">
        <v>9675.8381731712288</v>
      </c>
      <c r="G23" s="3">
        <v>20167.856507764438</v>
      </c>
      <c r="H23" s="3">
        <v>27421.356006418639</v>
      </c>
      <c r="K23" s="160" t="s">
        <v>24</v>
      </c>
      <c r="L23" s="5" t="s">
        <v>14</v>
      </c>
      <c r="M23" s="121">
        <v>7.8782236083440855</v>
      </c>
      <c r="V23" s="115"/>
    </row>
    <row r="24" spans="2:22" ht="12.75" customHeight="1" x14ac:dyDescent="0.25">
      <c r="B24" s="161"/>
      <c r="C24" s="5" t="s">
        <v>15</v>
      </c>
      <c r="D24" s="2">
        <v>311788.58883374638</v>
      </c>
      <c r="E24" s="3">
        <v>9924.0220441639794</v>
      </c>
      <c r="F24" s="3">
        <v>39419.491457843083</v>
      </c>
      <c r="G24" s="3">
        <v>127153.00165304658</v>
      </c>
      <c r="H24" s="3">
        <v>135292.07367869277</v>
      </c>
      <c r="K24" s="161"/>
      <c r="L24" s="5" t="s">
        <v>15</v>
      </c>
      <c r="M24" s="121">
        <v>7.8158869334590522</v>
      </c>
      <c r="V24" s="115"/>
    </row>
    <row r="25" spans="2:22" ht="12.75" customHeight="1" x14ac:dyDescent="0.25">
      <c r="B25" s="161"/>
      <c r="C25" s="5" t="s">
        <v>16</v>
      </c>
      <c r="D25" s="2">
        <v>59036.215472027958</v>
      </c>
      <c r="E25" s="3">
        <v>2494.9438279857395</v>
      </c>
      <c r="F25" s="3">
        <v>9508.1575860414105</v>
      </c>
      <c r="G25" s="3">
        <v>20053.222651286615</v>
      </c>
      <c r="H25" s="3">
        <v>26979.891406714192</v>
      </c>
      <c r="K25" s="161"/>
      <c r="L25" s="5" t="s">
        <v>16</v>
      </c>
      <c r="M25" s="121">
        <v>7.626681800911828</v>
      </c>
      <c r="V25" s="115"/>
    </row>
    <row r="26" spans="2:22" ht="12.75" customHeight="1" x14ac:dyDescent="0.25">
      <c r="B26" s="162"/>
      <c r="C26" s="5" t="s">
        <v>17</v>
      </c>
      <c r="D26" s="2">
        <v>124374.93330753359</v>
      </c>
      <c r="E26" s="3">
        <v>4524.5820428171264</v>
      </c>
      <c r="F26" s="3">
        <v>21289.335751399078</v>
      </c>
      <c r="G26" s="3">
        <v>43972.021861011628</v>
      </c>
      <c r="H26" s="3">
        <v>54588.993652305762</v>
      </c>
      <c r="K26" s="162"/>
      <c r="L26" s="5" t="s">
        <v>17</v>
      </c>
      <c r="M26" s="121">
        <v>7.5853322173010458</v>
      </c>
      <c r="V26" s="115"/>
    </row>
    <row r="27" spans="2:22" ht="12.75" customHeight="1" x14ac:dyDescent="0.25">
      <c r="B27" s="21"/>
      <c r="C27" s="15"/>
      <c r="D27" s="15"/>
      <c r="E27" s="16"/>
      <c r="F27" s="16"/>
      <c r="G27" s="16"/>
      <c r="H27" s="16"/>
      <c r="K27" s="21"/>
      <c r="L27" s="15"/>
      <c r="M27" s="124"/>
      <c r="V27" s="115"/>
    </row>
    <row r="28" spans="2:22" ht="12.75" customHeight="1" x14ac:dyDescent="0.25">
      <c r="B28" s="21"/>
      <c r="C28" s="15"/>
      <c r="D28" s="15"/>
      <c r="E28" s="16"/>
      <c r="F28" s="16"/>
      <c r="G28" s="16"/>
      <c r="H28" s="16"/>
      <c r="K28" s="21"/>
      <c r="L28" s="15"/>
      <c r="M28" s="124"/>
      <c r="V28" s="115"/>
    </row>
    <row r="29" spans="2:22" ht="12.75" customHeight="1" x14ac:dyDescent="0.25"/>
    <row r="30" spans="2:22" ht="12.75" customHeight="1" x14ac:dyDescent="0.25">
      <c r="B30" s="194" t="s">
        <v>26</v>
      </c>
      <c r="C30" s="195"/>
      <c r="D30" s="198" t="s">
        <v>174</v>
      </c>
      <c r="E30" s="198"/>
      <c r="F30" s="198"/>
      <c r="G30" s="198"/>
      <c r="H30" s="198"/>
      <c r="K30" s="201" t="s">
        <v>172</v>
      </c>
      <c r="L30" s="201"/>
      <c r="M30" s="199" t="s">
        <v>174</v>
      </c>
      <c r="V30" s="115"/>
    </row>
    <row r="31" spans="2:22" ht="44.1" customHeight="1" x14ac:dyDescent="0.25">
      <c r="B31" s="196"/>
      <c r="C31" s="197"/>
      <c r="D31" s="116" t="s">
        <v>19</v>
      </c>
      <c r="E31" s="116" t="s">
        <v>170</v>
      </c>
      <c r="F31" s="116" t="s">
        <v>169</v>
      </c>
      <c r="G31" s="116" t="s">
        <v>168</v>
      </c>
      <c r="H31" s="116" t="s">
        <v>167</v>
      </c>
      <c r="K31" s="201"/>
      <c r="L31" s="201"/>
      <c r="M31" s="200"/>
      <c r="V31" s="115"/>
    </row>
    <row r="32" spans="2:22" ht="15" customHeight="1" x14ac:dyDescent="0.25">
      <c r="B32" s="187" t="s">
        <v>161</v>
      </c>
      <c r="C32" s="105" t="s">
        <v>19</v>
      </c>
      <c r="D32" s="2">
        <v>554663.01297138957</v>
      </c>
      <c r="E32" s="2">
        <v>19141.772585693721</v>
      </c>
      <c r="F32" s="2">
        <v>79892.822968454784</v>
      </c>
      <c r="G32" s="2">
        <v>211346.10267310948</v>
      </c>
      <c r="H32" s="2">
        <v>244282.31474413155</v>
      </c>
      <c r="K32" s="187" t="s">
        <v>161</v>
      </c>
      <c r="L32" s="105" t="s">
        <v>19</v>
      </c>
      <c r="M32" s="123">
        <v>7.7643611297293376</v>
      </c>
      <c r="V32" s="115"/>
    </row>
    <row r="33" spans="2:22" ht="12.75" customHeight="1" x14ac:dyDescent="0.25">
      <c r="B33" s="188"/>
      <c r="C33" s="5" t="s">
        <v>162</v>
      </c>
      <c r="D33" s="2">
        <v>288992.77744642092</v>
      </c>
      <c r="E33" s="3">
        <v>12043.105158584687</v>
      </c>
      <c r="F33" s="3">
        <v>37967.700641748736</v>
      </c>
      <c r="G33" s="3">
        <v>113352.37553396383</v>
      </c>
      <c r="H33" s="3">
        <v>125629.59611212368</v>
      </c>
      <c r="K33" s="188"/>
      <c r="L33" s="5" t="s">
        <v>162</v>
      </c>
      <c r="M33" s="121">
        <v>7.8314026580875238</v>
      </c>
      <c r="V33" s="115"/>
    </row>
    <row r="34" spans="2:22" ht="12.75" customHeight="1" x14ac:dyDescent="0.25">
      <c r="B34" s="188"/>
      <c r="C34" s="5" t="s">
        <v>88</v>
      </c>
      <c r="D34" s="2">
        <v>38696.275362251065</v>
      </c>
      <c r="E34" s="13"/>
      <c r="F34" s="3">
        <v>10459.623741919106</v>
      </c>
      <c r="G34" s="3">
        <v>10670.241807417335</v>
      </c>
      <c r="H34" s="3">
        <v>16505.02471190452</v>
      </c>
      <c r="K34" s="188"/>
      <c r="L34" s="5" t="s">
        <v>88</v>
      </c>
      <c r="M34" s="121">
        <v>7.8825942249274279</v>
      </c>
      <c r="V34" s="115"/>
    </row>
    <row r="35" spans="2:22" ht="12.75" customHeight="1" x14ac:dyDescent="0.25">
      <c r="B35" s="188"/>
      <c r="C35" s="5" t="s">
        <v>89</v>
      </c>
      <c r="D35" s="2">
        <v>134587.31774703696</v>
      </c>
      <c r="E35" s="3">
        <v>4140.1680472760609</v>
      </c>
      <c r="F35" s="3">
        <v>17899.601285947621</v>
      </c>
      <c r="G35" s="3">
        <v>52264.633803579709</v>
      </c>
      <c r="H35" s="3">
        <v>60282.914610233558</v>
      </c>
      <c r="K35" s="188"/>
      <c r="L35" s="5" t="s">
        <v>89</v>
      </c>
      <c r="M35" s="121">
        <v>7.5601924606804731</v>
      </c>
      <c r="V35" s="115"/>
    </row>
    <row r="36" spans="2:22" ht="12.75" customHeight="1" x14ac:dyDescent="0.25">
      <c r="B36" s="188"/>
      <c r="C36" s="5" t="s">
        <v>90</v>
      </c>
      <c r="D36" s="2">
        <v>54264.655170532773</v>
      </c>
      <c r="E36" s="13"/>
      <c r="F36" s="3">
        <v>9572.4660627007415</v>
      </c>
      <c r="G36" s="3">
        <v>21332.946970878755</v>
      </c>
      <c r="H36" s="3">
        <v>23153.210051391783</v>
      </c>
      <c r="K36" s="188"/>
      <c r="L36" s="5" t="s">
        <v>90</v>
      </c>
      <c r="M36" s="121">
        <v>7.4879292113163389</v>
      </c>
      <c r="V36" s="115"/>
    </row>
    <row r="37" spans="2:22" ht="12.75" customHeight="1" x14ac:dyDescent="0.25">
      <c r="B37" s="188"/>
      <c r="C37" s="5" t="s">
        <v>91</v>
      </c>
      <c r="D37" s="2">
        <v>26252.469734566916</v>
      </c>
      <c r="E37" s="13"/>
      <c r="F37" s="3">
        <v>2439.7973237274709</v>
      </c>
      <c r="G37" s="3">
        <v>9154.2267728746519</v>
      </c>
      <c r="H37" s="3">
        <v>12967.36344470342</v>
      </c>
      <c r="K37" s="188"/>
      <c r="L37" s="5" t="s">
        <v>91</v>
      </c>
      <c r="M37" s="121">
        <v>7.942827040101637</v>
      </c>
      <c r="V37" s="115"/>
    </row>
    <row r="38" spans="2:22" ht="12.75" customHeight="1" x14ac:dyDescent="0.25">
      <c r="B38" s="188"/>
      <c r="C38" s="5" t="s">
        <v>92</v>
      </c>
      <c r="D38" s="2">
        <v>9609.671693407905</v>
      </c>
      <c r="E38" s="122">
        <v>0</v>
      </c>
      <c r="F38" s="13"/>
      <c r="G38" s="3">
        <v>3812.5643390170699</v>
      </c>
      <c r="H38" s="3">
        <v>4644.2474804412541</v>
      </c>
      <c r="K38" s="188"/>
      <c r="L38" s="5" t="s">
        <v>92</v>
      </c>
      <c r="M38" s="121">
        <v>8.2565080144978449</v>
      </c>
      <c r="V38" s="115"/>
    </row>
    <row r="39" spans="2:22" ht="12.75" customHeight="1" x14ac:dyDescent="0.25">
      <c r="B39" s="189"/>
      <c r="C39" s="5" t="s">
        <v>93</v>
      </c>
      <c r="D39" s="2">
        <v>2259.8458171730226</v>
      </c>
      <c r="E39" s="122">
        <v>0</v>
      </c>
      <c r="F39" s="13"/>
      <c r="G39" s="13"/>
      <c r="H39" s="13"/>
      <c r="K39" s="189"/>
      <c r="L39" s="5" t="s">
        <v>93</v>
      </c>
      <c r="M39" s="121">
        <v>8.3634490217362316</v>
      </c>
      <c r="V39" s="115"/>
    </row>
    <row r="40" spans="2:22" ht="12.75" customHeight="1" x14ac:dyDescent="0.25">
      <c r="B40" s="187" t="s">
        <v>163</v>
      </c>
      <c r="C40" s="5" t="s">
        <v>49</v>
      </c>
      <c r="D40" s="2">
        <v>100905.12008485752</v>
      </c>
      <c r="E40" s="3">
        <v>4308.0990198074987</v>
      </c>
      <c r="F40" s="3">
        <v>14264.989200134887</v>
      </c>
      <c r="G40" s="3">
        <v>39474.236000350713</v>
      </c>
      <c r="H40" s="3">
        <v>42857.795864564425</v>
      </c>
      <c r="K40" s="187" t="s">
        <v>163</v>
      </c>
      <c r="L40" s="5" t="s">
        <v>49</v>
      </c>
      <c r="M40" s="121">
        <v>7.8575909569307676</v>
      </c>
      <c r="V40" s="115"/>
    </row>
    <row r="41" spans="2:22" ht="12.75" customHeight="1" x14ac:dyDescent="0.25">
      <c r="B41" s="188"/>
      <c r="C41" s="5" t="s">
        <v>94</v>
      </c>
      <c r="D41" s="2">
        <v>13226.644449515406</v>
      </c>
      <c r="E41" s="13"/>
      <c r="F41" s="13"/>
      <c r="G41" s="3">
        <v>7595.0964467861531</v>
      </c>
      <c r="H41" s="3">
        <v>5246.2298209110713</v>
      </c>
      <c r="K41" s="188"/>
      <c r="L41" s="5" t="s">
        <v>94</v>
      </c>
      <c r="M41" s="121">
        <v>8.3127262190446807</v>
      </c>
      <c r="V41" s="115"/>
    </row>
    <row r="42" spans="2:22" ht="12.75" customHeight="1" x14ac:dyDescent="0.25">
      <c r="B42" s="188"/>
      <c r="C42" s="5" t="s">
        <v>95</v>
      </c>
      <c r="D42" s="2">
        <v>45034.842006520688</v>
      </c>
      <c r="E42" s="13"/>
      <c r="F42" s="13"/>
      <c r="G42" s="3">
        <v>18446.87298662568</v>
      </c>
      <c r="H42" s="3">
        <v>22378.406011311046</v>
      </c>
      <c r="K42" s="188"/>
      <c r="L42" s="5" t="s">
        <v>95</v>
      </c>
      <c r="M42" s="121">
        <v>8.2658192486938873</v>
      </c>
      <c r="V42" s="115"/>
    </row>
    <row r="43" spans="2:22" ht="12.75" customHeight="1" x14ac:dyDescent="0.25">
      <c r="B43" s="188"/>
      <c r="C43" s="5" t="s">
        <v>96</v>
      </c>
      <c r="D43" s="2">
        <v>30180.492684742421</v>
      </c>
      <c r="E43" s="13"/>
      <c r="F43" s="3">
        <v>4949.2286302785342</v>
      </c>
      <c r="G43" s="3">
        <v>11447.324855605802</v>
      </c>
      <c r="H43" s="3">
        <v>13648.872532191417</v>
      </c>
      <c r="K43" s="188"/>
      <c r="L43" s="5" t="s">
        <v>96</v>
      </c>
      <c r="M43" s="121">
        <v>7.8823767408626937</v>
      </c>
      <c r="V43" s="115"/>
    </row>
    <row r="44" spans="2:22" ht="12.75" customHeight="1" x14ac:dyDescent="0.25">
      <c r="B44" s="190"/>
      <c r="C44" s="5" t="s">
        <v>97</v>
      </c>
      <c r="D44" s="2">
        <v>55842.582791332869</v>
      </c>
      <c r="E44" s="13"/>
      <c r="F44" s="3">
        <v>8902.760751990163</v>
      </c>
      <c r="G44" s="3">
        <v>21863.372540094882</v>
      </c>
      <c r="H44" s="3">
        <v>21635.274611201883</v>
      </c>
      <c r="K44" s="190"/>
      <c r="L44" s="5" t="s">
        <v>97</v>
      </c>
      <c r="M44" s="121">
        <v>7.6909287887617364</v>
      </c>
      <c r="V44" s="115"/>
    </row>
    <row r="45" spans="2:22" ht="12.75" customHeight="1" x14ac:dyDescent="0.25">
      <c r="B45" s="187" t="s">
        <v>164</v>
      </c>
      <c r="C45" s="5" t="s">
        <v>112</v>
      </c>
      <c r="D45" s="2">
        <v>184677.50111313059</v>
      </c>
      <c r="E45" s="3">
        <v>4923.4024627022527</v>
      </c>
      <c r="F45" s="3">
        <v>30219.690251561962</v>
      </c>
      <c r="G45" s="3">
        <v>66233.94460285797</v>
      </c>
      <c r="H45" s="3">
        <v>83300.463796008393</v>
      </c>
      <c r="K45" s="187" t="s">
        <v>164</v>
      </c>
      <c r="L45" s="5" t="s">
        <v>112</v>
      </c>
      <c r="M45" s="121">
        <v>7.6492402027584312</v>
      </c>
      <c r="V45" s="115"/>
    </row>
    <row r="46" spans="2:22" ht="12.75" customHeight="1" x14ac:dyDescent="0.25">
      <c r="B46" s="188"/>
      <c r="C46" s="5" t="s">
        <v>98</v>
      </c>
      <c r="D46" s="2">
        <v>309097.57829975581</v>
      </c>
      <c r="E46" s="3">
        <v>11992.238861549542</v>
      </c>
      <c r="F46" s="3">
        <v>40481.392027159774</v>
      </c>
      <c r="G46" s="3">
        <v>123564.52828326555</v>
      </c>
      <c r="H46" s="3">
        <v>133059.41912778092</v>
      </c>
      <c r="K46" s="188"/>
      <c r="L46" s="5" t="s">
        <v>98</v>
      </c>
      <c r="M46" s="121">
        <v>7.8210610110759706</v>
      </c>
      <c r="V46" s="115"/>
    </row>
    <row r="47" spans="2:22" ht="12.75" customHeight="1" x14ac:dyDescent="0.25">
      <c r="B47" s="188"/>
      <c r="C47" s="5" t="s">
        <v>113</v>
      </c>
      <c r="D47" s="2">
        <v>60887.933558502904</v>
      </c>
      <c r="E47" s="13"/>
      <c r="F47" s="3">
        <v>9191.7406897330311</v>
      </c>
      <c r="G47" s="3">
        <v>21547.629786985832</v>
      </c>
      <c r="H47" s="3">
        <v>27922.431820342117</v>
      </c>
      <c r="K47" s="188"/>
      <c r="L47" s="5" t="s">
        <v>113</v>
      </c>
      <c r="M47" s="121">
        <v>7.7088440267864566</v>
      </c>
      <c r="V47" s="115"/>
    </row>
    <row r="48" spans="2:22" ht="12.75" customHeight="1" x14ac:dyDescent="0.25">
      <c r="B48" s="187" t="s">
        <v>165</v>
      </c>
      <c r="C48" s="5" t="s">
        <v>99</v>
      </c>
      <c r="D48" s="2">
        <v>208310.86391126999</v>
      </c>
      <c r="E48" s="3">
        <v>3829.4093597262954</v>
      </c>
      <c r="F48" s="3">
        <v>30816.935488051146</v>
      </c>
      <c r="G48" s="3">
        <v>85177.282355951043</v>
      </c>
      <c r="H48" s="3">
        <v>88487.236707541495</v>
      </c>
      <c r="K48" s="187" t="s">
        <v>165</v>
      </c>
      <c r="L48" s="5" t="s">
        <v>99</v>
      </c>
      <c r="M48" s="121">
        <v>7.8084724747401593</v>
      </c>
      <c r="V48" s="115"/>
    </row>
    <row r="49" spans="2:22" ht="12.75" customHeight="1" x14ac:dyDescent="0.25">
      <c r="B49" s="188"/>
      <c r="C49" s="5" t="s">
        <v>100</v>
      </c>
      <c r="D49" s="2">
        <v>282747.27915851411</v>
      </c>
      <c r="E49" s="3">
        <v>10602.709295723153</v>
      </c>
      <c r="F49" s="3">
        <v>39459.495484964544</v>
      </c>
      <c r="G49" s="3">
        <v>104810.82441625027</v>
      </c>
      <c r="H49" s="3">
        <v>127874.24996157615</v>
      </c>
      <c r="K49" s="188"/>
      <c r="L49" s="5" t="s">
        <v>100</v>
      </c>
      <c r="M49" s="121">
        <v>7.7622844392610242</v>
      </c>
      <c r="V49" s="115"/>
    </row>
    <row r="50" spans="2:22" ht="12.75" customHeight="1" x14ac:dyDescent="0.25">
      <c r="B50" s="188"/>
      <c r="C50" s="5" t="s">
        <v>101</v>
      </c>
      <c r="D50" s="2">
        <v>29019.461223704853</v>
      </c>
      <c r="E50" s="13"/>
      <c r="F50" s="3">
        <v>3133.7461135749063</v>
      </c>
      <c r="G50" s="3">
        <v>14228.54388349345</v>
      </c>
      <c r="H50" s="3">
        <v>9307.6893479892715</v>
      </c>
      <c r="K50" s="188"/>
      <c r="L50" s="5" t="s">
        <v>101</v>
      </c>
      <c r="M50" s="121">
        <v>7.3850872077769463</v>
      </c>
    </row>
    <row r="51" spans="2:22" ht="12.75" customHeight="1" x14ac:dyDescent="0.25">
      <c r="B51" s="188"/>
      <c r="C51" s="5" t="s">
        <v>102</v>
      </c>
      <c r="D51" s="2">
        <v>7596.3004487746002</v>
      </c>
      <c r="E51" s="13"/>
      <c r="F51" s="13"/>
      <c r="G51" s="13"/>
      <c r="H51" s="13"/>
      <c r="K51" s="188"/>
      <c r="L51" s="5" t="s">
        <v>102</v>
      </c>
      <c r="M51" s="121">
        <v>6.7044257323142054</v>
      </c>
    </row>
    <row r="52" spans="2:22" ht="12.75" customHeight="1" x14ac:dyDescent="0.25">
      <c r="B52" s="190"/>
      <c r="C52" s="5" t="s">
        <v>103</v>
      </c>
      <c r="D52" s="2">
        <v>26989.108229125799</v>
      </c>
      <c r="E52" s="13"/>
      <c r="F52" s="13"/>
      <c r="G52" s="3">
        <v>4788.4770144084086</v>
      </c>
      <c r="H52" s="3">
        <v>15394.558866358866</v>
      </c>
      <c r="K52" s="190"/>
      <c r="L52" s="5" t="s">
        <v>103</v>
      </c>
      <c r="M52" s="121">
        <v>7.8749144816792933</v>
      </c>
    </row>
    <row r="53" spans="2:22" ht="12.75" customHeight="1" x14ac:dyDescent="0.25"/>
    <row r="54" spans="2:22" ht="12.75" customHeight="1" x14ac:dyDescent="0.25"/>
    <row r="55" spans="2:22" ht="12.75" customHeight="1" x14ac:dyDescent="0.25"/>
    <row r="56" spans="2:22" ht="12.75" customHeight="1" x14ac:dyDescent="0.25">
      <c r="B56" s="194" t="s">
        <v>28</v>
      </c>
      <c r="C56" s="195"/>
      <c r="D56" s="198" t="s">
        <v>174</v>
      </c>
      <c r="E56" s="198"/>
      <c r="F56" s="198"/>
      <c r="G56" s="198"/>
      <c r="H56" s="198"/>
      <c r="V56" s="115"/>
    </row>
    <row r="57" spans="2:22" ht="44.1" customHeight="1" x14ac:dyDescent="0.25">
      <c r="B57" s="196"/>
      <c r="C57" s="197"/>
      <c r="D57" s="116" t="s">
        <v>19</v>
      </c>
      <c r="E57" s="116" t="s">
        <v>170</v>
      </c>
      <c r="F57" s="116" t="s">
        <v>169</v>
      </c>
      <c r="G57" s="116" t="s">
        <v>168</v>
      </c>
      <c r="H57" s="116" t="s">
        <v>167</v>
      </c>
      <c r="V57" s="115"/>
    </row>
    <row r="58" spans="2:22" ht="12.75" customHeight="1" x14ac:dyDescent="0.25">
      <c r="B58" s="160" t="s">
        <v>21</v>
      </c>
      <c r="C58" s="105" t="s">
        <v>19</v>
      </c>
      <c r="D58" s="119">
        <v>99.999999999999986</v>
      </c>
      <c r="E58" s="119">
        <v>100</v>
      </c>
      <c r="F58" s="119">
        <v>100</v>
      </c>
      <c r="G58" s="119">
        <v>100</v>
      </c>
      <c r="H58" s="119">
        <v>100</v>
      </c>
      <c r="V58" s="115"/>
    </row>
    <row r="59" spans="2:22" ht="12.75" customHeight="1" x14ac:dyDescent="0.25">
      <c r="B59" s="161"/>
      <c r="C59" s="5" t="s">
        <v>2</v>
      </c>
      <c r="D59" s="119">
        <f t="shared" ref="D59:D67" si="0">D8/$D$7*100</f>
        <v>49.26446073635455</v>
      </c>
      <c r="E59" s="117">
        <f t="shared" ref="E59:H60" si="1">E8/E$7*100</f>
        <v>60.50954740558592</v>
      </c>
      <c r="F59" s="117">
        <f t="shared" si="1"/>
        <v>55.694404042824885</v>
      </c>
      <c r="G59" s="117">
        <f t="shared" si="1"/>
        <v>52.126879084365555</v>
      </c>
      <c r="H59" s="117">
        <f t="shared" si="1"/>
        <v>43.803900984089296</v>
      </c>
      <c r="V59" s="115"/>
    </row>
    <row r="60" spans="2:22" ht="12.75" customHeight="1" x14ac:dyDescent="0.25">
      <c r="B60" s="162"/>
      <c r="C60" s="5" t="s">
        <v>3</v>
      </c>
      <c r="D60" s="119">
        <f t="shared" si="0"/>
        <v>50.735539263645435</v>
      </c>
      <c r="E60" s="117">
        <f t="shared" si="1"/>
        <v>39.49045259441408</v>
      </c>
      <c r="F60" s="117">
        <f t="shared" si="1"/>
        <v>44.305595957175115</v>
      </c>
      <c r="G60" s="117">
        <f t="shared" si="1"/>
        <v>47.873120915634445</v>
      </c>
      <c r="H60" s="117">
        <f t="shared" si="1"/>
        <v>56.196099015910704</v>
      </c>
      <c r="V60" s="115"/>
    </row>
    <row r="61" spans="2:22" ht="12.75" customHeight="1" x14ac:dyDescent="0.25">
      <c r="B61" s="160" t="s">
        <v>22</v>
      </c>
      <c r="C61" s="5" t="s">
        <v>4</v>
      </c>
      <c r="D61" s="119">
        <f t="shared" si="0"/>
        <v>18.378882573697993</v>
      </c>
      <c r="E61" s="118"/>
      <c r="F61" s="117">
        <f t="shared" ref="F61:H67" si="2">F10/F$7*100</f>
        <v>18.400717188723434</v>
      </c>
      <c r="G61" s="117">
        <f t="shared" si="2"/>
        <v>20.081523727614709</v>
      </c>
      <c r="H61" s="117">
        <f t="shared" si="2"/>
        <v>17.207483536813665</v>
      </c>
      <c r="V61" s="115"/>
    </row>
    <row r="62" spans="2:22" ht="12.75" customHeight="1" x14ac:dyDescent="0.25">
      <c r="B62" s="161"/>
      <c r="C62" s="5" t="s">
        <v>5</v>
      </c>
      <c r="D62" s="119">
        <f t="shared" si="0"/>
        <v>24.380682442678815</v>
      </c>
      <c r="E62" s="117">
        <f t="shared" ref="E62:E67" si="3">E11/E$7*100</f>
        <v>33.191783739760247</v>
      </c>
      <c r="F62" s="117">
        <f t="shared" si="2"/>
        <v>25.374636559268325</v>
      </c>
      <c r="G62" s="117">
        <f t="shared" si="2"/>
        <v>24.262643939838757</v>
      </c>
      <c r="H62" s="117">
        <f t="shared" si="2"/>
        <v>23.4673010534989</v>
      </c>
      <c r="V62" s="115"/>
    </row>
    <row r="63" spans="2:22" ht="12.75" customHeight="1" x14ac:dyDescent="0.25">
      <c r="B63" s="161"/>
      <c r="C63" s="5" t="s">
        <v>6</v>
      </c>
      <c r="D63" s="119">
        <f t="shared" si="0"/>
        <v>27.091584707443111</v>
      </c>
      <c r="E63" s="117">
        <f t="shared" si="3"/>
        <v>23.208796031509703</v>
      </c>
      <c r="F63" s="117">
        <f t="shared" si="2"/>
        <v>29.019622327795304</v>
      </c>
      <c r="G63" s="117">
        <f t="shared" si="2"/>
        <v>25.50799685793665</v>
      </c>
      <c r="H63" s="117">
        <f t="shared" si="2"/>
        <v>28.135345120694698</v>
      </c>
      <c r="V63" s="115"/>
    </row>
    <row r="64" spans="2:22" ht="12.75" customHeight="1" x14ac:dyDescent="0.25">
      <c r="B64" s="162"/>
      <c r="C64" s="5" t="s">
        <v>7</v>
      </c>
      <c r="D64" s="119">
        <f t="shared" si="0"/>
        <v>30.148850276180173</v>
      </c>
      <c r="E64" s="117">
        <f t="shared" si="3"/>
        <v>29.161600720486408</v>
      </c>
      <c r="F64" s="117">
        <f t="shared" si="2"/>
        <v>27.205023924212917</v>
      </c>
      <c r="G64" s="117">
        <f t="shared" si="2"/>
        <v>30.147835474609984</v>
      </c>
      <c r="H64" s="117">
        <f t="shared" si="2"/>
        <v>31.189870288992903</v>
      </c>
      <c r="V64" s="115"/>
    </row>
    <row r="65" spans="2:22" ht="12.75" customHeight="1" x14ac:dyDescent="0.25">
      <c r="B65" s="187" t="s">
        <v>23</v>
      </c>
      <c r="C65" s="5" t="s">
        <v>8</v>
      </c>
      <c r="D65" s="119">
        <f t="shared" si="0"/>
        <v>44.590733767950731</v>
      </c>
      <c r="E65" s="117">
        <f t="shared" si="3"/>
        <v>40.543549368002701</v>
      </c>
      <c r="F65" s="117">
        <f t="shared" si="2"/>
        <v>46.064425551317122</v>
      </c>
      <c r="G65" s="117">
        <f t="shared" si="2"/>
        <v>43.921111098960083</v>
      </c>
      <c r="H65" s="117">
        <f t="shared" si="2"/>
        <v>45.0052338028649</v>
      </c>
      <c r="V65" s="115"/>
    </row>
    <row r="66" spans="2:22" ht="12.75" customHeight="1" x14ac:dyDescent="0.25">
      <c r="B66" s="188"/>
      <c r="C66" s="5" t="s">
        <v>9</v>
      </c>
      <c r="D66" s="119">
        <f t="shared" si="0"/>
        <v>29.597619377697203</v>
      </c>
      <c r="E66" s="117">
        <f t="shared" si="3"/>
        <v>22.684156815156577</v>
      </c>
      <c r="F66" s="117">
        <f t="shared" si="2"/>
        <v>27.511205251197079</v>
      </c>
      <c r="G66" s="117">
        <f t="shared" si="2"/>
        <v>28.43128174296789</v>
      </c>
      <c r="H66" s="117">
        <f t="shared" si="2"/>
        <v>31.830799281333029</v>
      </c>
      <c r="V66" s="115"/>
    </row>
    <row r="67" spans="2:22" ht="12.75" customHeight="1" x14ac:dyDescent="0.25">
      <c r="B67" s="188"/>
      <c r="C67" s="5" t="s">
        <v>10</v>
      </c>
      <c r="D67" s="119">
        <f t="shared" si="0"/>
        <v>25.394994551631129</v>
      </c>
      <c r="E67" s="117">
        <f t="shared" si="3"/>
        <v>36.772293816840737</v>
      </c>
      <c r="F67" s="117">
        <f t="shared" si="2"/>
        <v>26.424369197485763</v>
      </c>
      <c r="G67" s="117">
        <f t="shared" si="2"/>
        <v>27.447257686818688</v>
      </c>
      <c r="H67" s="117">
        <f t="shared" si="2"/>
        <v>22.391260378022817</v>
      </c>
      <c r="V67" s="115"/>
    </row>
    <row r="68" spans="2:22" ht="12.75" customHeight="1" x14ac:dyDescent="0.25">
      <c r="B68" s="188"/>
      <c r="C68" s="5" t="s">
        <v>77</v>
      </c>
      <c r="D68" s="118"/>
      <c r="E68" s="118"/>
      <c r="F68" s="118"/>
      <c r="G68" s="118"/>
      <c r="H68" s="118"/>
      <c r="V68" s="115"/>
    </row>
    <row r="69" spans="2:22" ht="12.75" customHeight="1" x14ac:dyDescent="0.25">
      <c r="B69" s="202" t="s">
        <v>38</v>
      </c>
      <c r="C69" s="5" t="s">
        <v>37</v>
      </c>
      <c r="D69" s="119">
        <f t="shared" ref="D69:D77" si="4">D18/$D$7*100</f>
        <v>93.712929196277145</v>
      </c>
      <c r="E69" s="117">
        <f>E18/E$7*100</f>
        <v>92.211104530768708</v>
      </c>
      <c r="F69" s="117">
        <f>F18/F$7*100</f>
        <v>93.352633335850683</v>
      </c>
      <c r="G69" s="117">
        <f>G18/G$7*100</f>
        <v>95.017362288927686</v>
      </c>
      <c r="H69" s="117">
        <f>H18/H$7*100</f>
        <v>92.819887835694232</v>
      </c>
      <c r="V69" s="115"/>
    </row>
    <row r="70" spans="2:22" ht="12.75" customHeight="1" x14ac:dyDescent="0.25">
      <c r="B70" s="202"/>
      <c r="C70" s="5" t="s">
        <v>20</v>
      </c>
      <c r="D70" s="119">
        <f t="shared" si="4"/>
        <v>6.2870708037227301</v>
      </c>
      <c r="E70" s="118"/>
      <c r="F70" s="117">
        <f t="shared" ref="F70:H77" si="5">F19/F$7*100</f>
        <v>6.6473666641493523</v>
      </c>
      <c r="G70" s="117">
        <f t="shared" si="5"/>
        <v>4.9826377110722104</v>
      </c>
      <c r="H70" s="117">
        <f t="shared" si="5"/>
        <v>7.18011216430562</v>
      </c>
      <c r="V70" s="115"/>
    </row>
    <row r="71" spans="2:22" ht="12.75" customHeight="1" x14ac:dyDescent="0.25">
      <c r="B71" s="160" t="s">
        <v>25</v>
      </c>
      <c r="C71" s="5" t="s">
        <v>11</v>
      </c>
      <c r="D71" s="119">
        <f t="shared" si="4"/>
        <v>13.097858628132952</v>
      </c>
      <c r="E71" s="117">
        <f t="shared" ref="E71:E77" si="6">E20/E$7*100</f>
        <v>12.614923828940597</v>
      </c>
      <c r="F71" s="117">
        <f t="shared" si="5"/>
        <v>13.468413314282262</v>
      </c>
      <c r="G71" s="117">
        <f t="shared" si="5"/>
        <v>13.117057793867106</v>
      </c>
      <c r="H71" s="117">
        <f t="shared" si="5"/>
        <v>12.997900099743923</v>
      </c>
      <c r="V71" s="115"/>
    </row>
    <row r="72" spans="2:22" ht="12.75" customHeight="1" x14ac:dyDescent="0.25">
      <c r="B72" s="161"/>
      <c r="C72" s="5" t="s">
        <v>12</v>
      </c>
      <c r="D72" s="119">
        <f t="shared" si="4"/>
        <v>28.313699217921105</v>
      </c>
      <c r="E72" s="117">
        <f t="shared" si="6"/>
        <v>30.02953901033759</v>
      </c>
      <c r="F72" s="117">
        <f t="shared" si="5"/>
        <v>32.54877767411147</v>
      </c>
      <c r="G72" s="117">
        <f t="shared" si="5"/>
        <v>26.769596313796466</v>
      </c>
      <c r="H72" s="117">
        <f t="shared" si="5"/>
        <v>28.130073736920309</v>
      </c>
      <c r="V72" s="115"/>
    </row>
    <row r="73" spans="2:22" ht="12.75" customHeight="1" x14ac:dyDescent="0.25">
      <c r="B73" s="162"/>
      <c r="C73" s="5" t="s">
        <v>13</v>
      </c>
      <c r="D73" s="119">
        <f t="shared" si="4"/>
        <v>58.588442153945927</v>
      </c>
      <c r="E73" s="117">
        <f t="shared" si="6"/>
        <v>57.355537160721816</v>
      </c>
      <c r="F73" s="117">
        <f t="shared" si="5"/>
        <v>53.982809011606257</v>
      </c>
      <c r="G73" s="117">
        <f t="shared" si="5"/>
        <v>60.113345892336412</v>
      </c>
      <c r="H73" s="117">
        <f t="shared" si="5"/>
        <v>58.872026163335804</v>
      </c>
      <c r="V73" s="115"/>
    </row>
    <row r="74" spans="2:22" ht="12.75" customHeight="1" x14ac:dyDescent="0.25">
      <c r="B74" s="160" t="s">
        <v>24</v>
      </c>
      <c r="C74" s="5" t="s">
        <v>14</v>
      </c>
      <c r="D74" s="119">
        <f t="shared" si="4"/>
        <v>10.720613051072224</v>
      </c>
      <c r="E74" s="117">
        <f t="shared" si="6"/>
        <v>11.483913837581568</v>
      </c>
      <c r="F74" s="117">
        <f t="shared" si="5"/>
        <v>12.111023010154085</v>
      </c>
      <c r="G74" s="117">
        <f t="shared" si="5"/>
        <v>9.5425731786302279</v>
      </c>
      <c r="H74" s="117">
        <f t="shared" si="5"/>
        <v>11.225272707580404</v>
      </c>
      <c r="V74" s="115"/>
    </row>
    <row r="75" spans="2:22" ht="12.75" customHeight="1" x14ac:dyDescent="0.25">
      <c r="B75" s="161"/>
      <c r="C75" s="5" t="s">
        <v>15</v>
      </c>
      <c r="D75" s="119">
        <f t="shared" si="4"/>
        <v>56.212255286946466</v>
      </c>
      <c r="E75" s="117">
        <f t="shared" si="6"/>
        <v>51.844843520819218</v>
      </c>
      <c r="F75" s="117">
        <f t="shared" si="5"/>
        <v>49.340466381326436</v>
      </c>
      <c r="G75" s="117">
        <f t="shared" si="5"/>
        <v>60.1634002448179</v>
      </c>
      <c r="H75" s="117">
        <f t="shared" si="5"/>
        <v>55.383490949969818</v>
      </c>
      <c r="V75" s="115"/>
    </row>
    <row r="76" spans="2:22" ht="12.75" customHeight="1" x14ac:dyDescent="0.25">
      <c r="B76" s="161"/>
      <c r="C76" s="5" t="s">
        <v>16</v>
      </c>
      <c r="D76" s="119">
        <f t="shared" si="4"/>
        <v>10.643618574053571</v>
      </c>
      <c r="E76" s="117">
        <f t="shared" si="6"/>
        <v>13.034027109121668</v>
      </c>
      <c r="F76" s="117">
        <f t="shared" si="5"/>
        <v>11.90114109473344</v>
      </c>
      <c r="G76" s="117">
        <f t="shared" si="5"/>
        <v>9.488333306199209</v>
      </c>
      <c r="H76" s="117">
        <f t="shared" si="5"/>
        <v>11.044553689846005</v>
      </c>
      <c r="V76" s="115"/>
    </row>
    <row r="77" spans="2:22" ht="12.75" customHeight="1" x14ac:dyDescent="0.25">
      <c r="B77" s="162"/>
      <c r="C77" s="5" t="s">
        <v>17</v>
      </c>
      <c r="D77" s="119">
        <f t="shared" si="4"/>
        <v>22.423513087927695</v>
      </c>
      <c r="E77" s="117">
        <f t="shared" si="6"/>
        <v>23.637215532477555</v>
      </c>
      <c r="F77" s="117">
        <f t="shared" si="5"/>
        <v>26.647369513786046</v>
      </c>
      <c r="G77" s="117">
        <f t="shared" si="5"/>
        <v>20.805693270352606</v>
      </c>
      <c r="H77" s="117">
        <f t="shared" si="5"/>
        <v>22.346682652603779</v>
      </c>
      <c r="V77" s="115"/>
    </row>
    <row r="78" spans="2:22" ht="12.75" customHeight="1" x14ac:dyDescent="0.25">
      <c r="B78" s="21"/>
      <c r="C78" s="15"/>
      <c r="D78" s="15"/>
      <c r="E78" s="16"/>
      <c r="F78" s="16"/>
      <c r="G78" s="16"/>
      <c r="H78" s="16"/>
      <c r="V78" s="115"/>
    </row>
    <row r="79" spans="2:22" ht="12.75" customHeight="1" x14ac:dyDescent="0.25">
      <c r="B79" s="21"/>
      <c r="C79" s="15"/>
      <c r="D79" s="15"/>
      <c r="E79" s="16"/>
      <c r="F79" s="16"/>
      <c r="G79" s="16"/>
      <c r="H79" s="16"/>
      <c r="V79" s="115"/>
    </row>
    <row r="80" spans="2:22" ht="12.75" customHeight="1" x14ac:dyDescent="0.25"/>
    <row r="81" spans="2:22" ht="12.75" customHeight="1" x14ac:dyDescent="0.25">
      <c r="B81" s="194" t="s">
        <v>28</v>
      </c>
      <c r="C81" s="195"/>
      <c r="D81" s="198" t="s">
        <v>174</v>
      </c>
      <c r="E81" s="198"/>
      <c r="F81" s="198"/>
      <c r="G81" s="198"/>
      <c r="H81" s="198"/>
      <c r="V81" s="115"/>
    </row>
    <row r="82" spans="2:22" ht="44.1" customHeight="1" x14ac:dyDescent="0.25">
      <c r="B82" s="196"/>
      <c r="C82" s="197"/>
      <c r="D82" s="116" t="s">
        <v>19</v>
      </c>
      <c r="E82" s="116" t="s">
        <v>170</v>
      </c>
      <c r="F82" s="116" t="s">
        <v>169</v>
      </c>
      <c r="G82" s="116" t="s">
        <v>168</v>
      </c>
      <c r="H82" s="116" t="s">
        <v>167</v>
      </c>
      <c r="V82" s="115"/>
    </row>
    <row r="83" spans="2:22" ht="15" customHeight="1" x14ac:dyDescent="0.25">
      <c r="B83" s="187" t="s">
        <v>161</v>
      </c>
      <c r="C83" s="105" t="s">
        <v>19</v>
      </c>
      <c r="D83" s="119">
        <v>99.999999999999986</v>
      </c>
      <c r="E83" s="119">
        <v>100</v>
      </c>
      <c r="F83" s="119">
        <v>100</v>
      </c>
      <c r="G83" s="119">
        <v>100.00000000000003</v>
      </c>
      <c r="H83" s="119">
        <v>100</v>
      </c>
      <c r="V83" s="115"/>
    </row>
    <row r="84" spans="2:22" ht="12.75" customHeight="1" x14ac:dyDescent="0.25">
      <c r="B84" s="188"/>
      <c r="C84" s="5" t="s">
        <v>162</v>
      </c>
      <c r="D84" s="119">
        <f t="shared" ref="D84:D90" si="7">D33/$D$32*100</f>
        <v>52.102406450045301</v>
      </c>
      <c r="E84" s="117">
        <f>E33/E$32*100</f>
        <v>62.915307893614447</v>
      </c>
      <c r="F84" s="117">
        <f>F33/F$32*100</f>
        <v>47.523293371095498</v>
      </c>
      <c r="G84" s="117">
        <f>G33/G$32*100</f>
        <v>53.633530072369851</v>
      </c>
      <c r="H84" s="117">
        <f>H33/H$32*100</f>
        <v>51.428035731408471</v>
      </c>
      <c r="V84" s="115"/>
    </row>
    <row r="85" spans="2:22" ht="12.75" customHeight="1" x14ac:dyDescent="0.25">
      <c r="B85" s="188"/>
      <c r="C85" s="5" t="s">
        <v>88</v>
      </c>
      <c r="D85" s="119">
        <f t="shared" si="7"/>
        <v>6.9765379081166676</v>
      </c>
      <c r="E85" s="118"/>
      <c r="F85" s="117">
        <f t="shared" ref="F85:H88" si="8">F34/F$32*100</f>
        <v>13.092069291441893</v>
      </c>
      <c r="G85" s="117">
        <f t="shared" si="8"/>
        <v>5.0487052623445221</v>
      </c>
      <c r="H85" s="117">
        <f t="shared" si="8"/>
        <v>6.756536890192959</v>
      </c>
      <c r="V85" s="115"/>
    </row>
    <row r="86" spans="2:22" ht="12.75" customHeight="1" x14ac:dyDescent="0.25">
      <c r="B86" s="188"/>
      <c r="C86" s="5" t="s">
        <v>89</v>
      </c>
      <c r="D86" s="119">
        <f t="shared" si="7"/>
        <v>24.264700295416883</v>
      </c>
      <c r="E86" s="117">
        <f>E35/E$32*100</f>
        <v>21.628968940788489</v>
      </c>
      <c r="F86" s="117">
        <f t="shared" si="8"/>
        <v>22.404517228055859</v>
      </c>
      <c r="G86" s="117">
        <f t="shared" si="8"/>
        <v>24.729405057645085</v>
      </c>
      <c r="H86" s="117">
        <f t="shared" si="8"/>
        <v>24.677559926258127</v>
      </c>
      <c r="V86" s="115"/>
    </row>
    <row r="87" spans="2:22" ht="12.75" customHeight="1" x14ac:dyDescent="0.25">
      <c r="B87" s="188"/>
      <c r="C87" s="5" t="s">
        <v>90</v>
      </c>
      <c r="D87" s="119">
        <f t="shared" si="7"/>
        <v>9.7833556414427498</v>
      </c>
      <c r="E87" s="118"/>
      <c r="F87" s="117">
        <f t="shared" si="8"/>
        <v>11.981634528648929</v>
      </c>
      <c r="G87" s="117">
        <f t="shared" si="8"/>
        <v>10.093844504847377</v>
      </c>
      <c r="H87" s="117">
        <f t="shared" si="8"/>
        <v>9.4780541422505902</v>
      </c>
      <c r="V87" s="115"/>
    </row>
    <row r="88" spans="2:22" ht="12.75" customHeight="1" x14ac:dyDescent="0.25">
      <c r="B88" s="188"/>
      <c r="C88" s="5" t="s">
        <v>91</v>
      </c>
      <c r="D88" s="119">
        <f t="shared" si="7"/>
        <v>4.7330485575249739</v>
      </c>
      <c r="E88" s="118"/>
      <c r="F88" s="117">
        <f t="shared" si="8"/>
        <v>3.0538379206988475</v>
      </c>
      <c r="G88" s="117">
        <f t="shared" si="8"/>
        <v>4.3313913325544311</v>
      </c>
      <c r="H88" s="117">
        <f t="shared" si="8"/>
        <v>5.3083513058592953</v>
      </c>
      <c r="V88" s="115"/>
    </row>
    <row r="89" spans="2:22" ht="12.75" customHeight="1" x14ac:dyDescent="0.25">
      <c r="B89" s="188"/>
      <c r="C89" s="5" t="s">
        <v>92</v>
      </c>
      <c r="D89" s="119">
        <f t="shared" si="7"/>
        <v>1.7325243379629474</v>
      </c>
      <c r="E89" s="120">
        <v>0</v>
      </c>
      <c r="F89" s="118"/>
      <c r="G89" s="117">
        <f>G38/G$32*100</f>
        <v>1.8039435271318867</v>
      </c>
      <c r="H89" s="117">
        <f>H38/H$32*100</f>
        <v>1.9011803966675913</v>
      </c>
      <c r="V89" s="115"/>
    </row>
    <row r="90" spans="2:22" ht="12.75" customHeight="1" x14ac:dyDescent="0.25">
      <c r="B90" s="189"/>
      <c r="C90" s="5" t="s">
        <v>93</v>
      </c>
      <c r="D90" s="119">
        <f t="shared" si="7"/>
        <v>0.40742680949046611</v>
      </c>
      <c r="E90" s="120">
        <v>0</v>
      </c>
      <c r="F90" s="118"/>
      <c r="G90" s="118"/>
      <c r="H90" s="118"/>
      <c r="V90" s="115"/>
    </row>
    <row r="91" spans="2:22" ht="12.75" customHeight="1" x14ac:dyDescent="0.25">
      <c r="B91" s="187" t="s">
        <v>163</v>
      </c>
      <c r="C91" s="5" t="s">
        <v>49</v>
      </c>
      <c r="D91" s="119">
        <f>D40/(SUM($D$40:$D$44))*100</f>
        <v>41.153901442669252</v>
      </c>
      <c r="E91" s="117">
        <f>E40/(SUM($E$40:$E$44))*100</f>
        <v>100</v>
      </c>
      <c r="F91" s="117">
        <f>F40/(SUM($F$40:$F$44))*100</f>
        <v>50.734431362629863</v>
      </c>
      <c r="G91" s="117">
        <f>G40/(SUM($G$40:$G$44))*100</f>
        <v>39.942803902767125</v>
      </c>
      <c r="H91" s="117">
        <f>H40/(SUM($H$40:$H$44))*100</f>
        <v>40.521113885441387</v>
      </c>
      <c r="V91" s="115"/>
    </row>
    <row r="92" spans="2:22" ht="12.75" customHeight="1" x14ac:dyDescent="0.25">
      <c r="B92" s="188"/>
      <c r="C92" s="5" t="s">
        <v>94</v>
      </c>
      <c r="D92" s="119">
        <f>D41/(SUM($D$40:$D$44))*100</f>
        <v>5.3944539348927529</v>
      </c>
      <c r="E92" s="118"/>
      <c r="F92" s="118"/>
      <c r="G92" s="117">
        <f>G41/(SUM($G$40:$G$44))*100</f>
        <v>7.6852519196036448</v>
      </c>
      <c r="H92" s="117">
        <f>H41/(SUM($H$40:$H$44))*100</f>
        <v>4.9601961966061738</v>
      </c>
      <c r="V92" s="115"/>
    </row>
    <row r="93" spans="2:22" ht="12.75" customHeight="1" x14ac:dyDescent="0.25">
      <c r="B93" s="188"/>
      <c r="C93" s="5" t="s">
        <v>95</v>
      </c>
      <c r="D93" s="119">
        <f>D42/(SUM($D$40:$D$44))*100</f>
        <v>18.367347938974017</v>
      </c>
      <c r="E93" s="118"/>
      <c r="F93" s="118"/>
      <c r="G93" s="117">
        <f>G42/(SUM($G$40:$G$44))*100</f>
        <v>18.665841444467606</v>
      </c>
      <c r="H93" s="117">
        <f>H42/(SUM($H$40:$H$44))*100</f>
        <v>21.158296180806101</v>
      </c>
      <c r="V93" s="115"/>
    </row>
    <row r="94" spans="2:22" ht="12.75" customHeight="1" x14ac:dyDescent="0.25">
      <c r="B94" s="188"/>
      <c r="C94" s="5" t="s">
        <v>96</v>
      </c>
      <c r="D94" s="119">
        <f>D43/(SUM($D$40:$D$44))*100</f>
        <v>12.309038633466523</v>
      </c>
      <c r="E94" s="118"/>
      <c r="F94" s="117">
        <f>F43/(SUM($F$40:$F$44))*100</f>
        <v>17.602277626572238</v>
      </c>
      <c r="G94" s="117">
        <f>G43/(SUM($G$40:$G$44))*100</f>
        <v>11.583207130713616</v>
      </c>
      <c r="H94" s="117">
        <f>H43/(SUM($H$40:$H$44))*100</f>
        <v>12.904712132946786</v>
      </c>
      <c r="V94" s="115"/>
    </row>
    <row r="95" spans="2:22" ht="12.75" customHeight="1" x14ac:dyDescent="0.25">
      <c r="B95" s="190"/>
      <c r="C95" s="5" t="s">
        <v>97</v>
      </c>
      <c r="D95" s="119">
        <f>D44/(SUM($D$40:$D$44))*100</f>
        <v>22.775258049997454</v>
      </c>
      <c r="E95" s="118"/>
      <c r="F95" s="117">
        <f>F44/(SUM($F$40:$F$44))*100</f>
        <v>31.663291010797888</v>
      </c>
      <c r="G95" s="117">
        <f>G44/(SUM($G$40:$G$44))*100</f>
        <v>22.122895602448001</v>
      </c>
      <c r="H95" s="117">
        <f>H44/(SUM($H$40:$H$44))*100</f>
        <v>20.455681604199548</v>
      </c>
      <c r="V95" s="115"/>
    </row>
    <row r="96" spans="2:22" ht="12.75" customHeight="1" x14ac:dyDescent="0.25">
      <c r="B96" s="187" t="s">
        <v>164</v>
      </c>
      <c r="C96" s="5" t="s">
        <v>112</v>
      </c>
      <c r="D96" s="119">
        <f t="shared" ref="D96:D103" si="9">D45/$D$32*100</f>
        <v>33.295441879889069</v>
      </c>
      <c r="E96" s="117">
        <f t="shared" ref="E96:H97" si="10">E45/E$32*100</f>
        <v>25.720723828794888</v>
      </c>
      <c r="F96" s="117">
        <f t="shared" si="10"/>
        <v>37.825287840303289</v>
      </c>
      <c r="G96" s="117">
        <f t="shared" si="10"/>
        <v>31.339089656790353</v>
      </c>
      <c r="H96" s="117">
        <f t="shared" si="10"/>
        <v>34.100079607997714</v>
      </c>
      <c r="V96" s="115"/>
    </row>
    <row r="97" spans="2:22" ht="12.75" customHeight="1" x14ac:dyDescent="0.25">
      <c r="B97" s="188"/>
      <c r="C97" s="5" t="s">
        <v>98</v>
      </c>
      <c r="D97" s="119">
        <f t="shared" si="9"/>
        <v>55.727093941939046</v>
      </c>
      <c r="E97" s="117">
        <f t="shared" si="10"/>
        <v>62.649573376043364</v>
      </c>
      <c r="F97" s="117">
        <f t="shared" si="10"/>
        <v>50.669622780939427</v>
      </c>
      <c r="G97" s="117">
        <f t="shared" si="10"/>
        <v>58.465487047274159</v>
      </c>
      <c r="H97" s="117">
        <f t="shared" si="10"/>
        <v>54.469526075660148</v>
      </c>
      <c r="V97" s="115"/>
    </row>
    <row r="98" spans="2:22" ht="12.75" customHeight="1" x14ac:dyDescent="0.25">
      <c r="B98" s="188"/>
      <c r="C98" s="5" t="s">
        <v>113</v>
      </c>
      <c r="D98" s="119">
        <f t="shared" si="9"/>
        <v>10.977464178171838</v>
      </c>
      <c r="E98" s="118"/>
      <c r="F98" s="117">
        <f t="shared" ref="F98:H101" si="11">F47/F$32*100</f>
        <v>11.505089378757258</v>
      </c>
      <c r="G98" s="117">
        <f t="shared" si="11"/>
        <v>10.195423295935438</v>
      </c>
      <c r="H98" s="117">
        <f t="shared" si="11"/>
        <v>11.430394316342094</v>
      </c>
      <c r="V98" s="115"/>
    </row>
    <row r="99" spans="2:22" ht="12.75" customHeight="1" x14ac:dyDescent="0.25">
      <c r="B99" s="187" t="s">
        <v>165</v>
      </c>
      <c r="C99" s="5" t="s">
        <v>99</v>
      </c>
      <c r="D99" s="119">
        <f t="shared" si="9"/>
        <v>37.556292566783249</v>
      </c>
      <c r="E99" s="117">
        <f>E48/E$32*100</f>
        <v>20.005510683939164</v>
      </c>
      <c r="F99" s="117">
        <f t="shared" si="11"/>
        <v>38.572845899085365</v>
      </c>
      <c r="G99" s="117">
        <f t="shared" si="11"/>
        <v>40.30227256553453</v>
      </c>
      <c r="H99" s="117">
        <f t="shared" si="11"/>
        <v>36.223349529099401</v>
      </c>
      <c r="V99" s="115"/>
    </row>
    <row r="100" spans="2:22" ht="12.75" customHeight="1" x14ac:dyDescent="0.25">
      <c r="B100" s="188"/>
      <c r="C100" s="5" t="s">
        <v>100</v>
      </c>
      <c r="D100" s="119">
        <f t="shared" si="9"/>
        <v>50.976407755009021</v>
      </c>
      <c r="E100" s="117">
        <f>E49/E$32*100</f>
        <v>55.390425564074775</v>
      </c>
      <c r="F100" s="117">
        <f t="shared" si="11"/>
        <v>49.390538497487938</v>
      </c>
      <c r="G100" s="117">
        <f t="shared" si="11"/>
        <v>49.592030839746272</v>
      </c>
      <c r="H100" s="117">
        <f t="shared" si="11"/>
        <v>52.346912667630228</v>
      </c>
      <c r="V100" s="115"/>
    </row>
    <row r="101" spans="2:22" ht="12.75" customHeight="1" x14ac:dyDescent="0.25">
      <c r="B101" s="188"/>
      <c r="C101" s="5" t="s">
        <v>101</v>
      </c>
      <c r="D101" s="119">
        <f t="shared" si="9"/>
        <v>5.2319084822772792</v>
      </c>
      <c r="E101" s="118"/>
      <c r="F101" s="117">
        <f t="shared" si="11"/>
        <v>3.9224375821746191</v>
      </c>
      <c r="G101" s="117">
        <f t="shared" si="11"/>
        <v>6.7323426850699208</v>
      </c>
      <c r="H101" s="117">
        <f t="shared" si="11"/>
        <v>3.8102182541288006</v>
      </c>
    </row>
    <row r="102" spans="2:22" ht="12.75" customHeight="1" x14ac:dyDescent="0.25">
      <c r="B102" s="188"/>
      <c r="C102" s="5" t="s">
        <v>102</v>
      </c>
      <c r="D102" s="119">
        <f t="shared" si="9"/>
        <v>1.3695343426777999</v>
      </c>
      <c r="E102" s="118"/>
      <c r="F102" s="118"/>
      <c r="G102" s="118"/>
      <c r="H102" s="118"/>
    </row>
    <row r="103" spans="2:22" ht="12.75" customHeight="1" x14ac:dyDescent="0.25">
      <c r="B103" s="190"/>
      <c r="C103" s="5" t="s">
        <v>103</v>
      </c>
      <c r="D103" s="119">
        <f t="shared" si="9"/>
        <v>4.8658568532526143</v>
      </c>
      <c r="E103" s="118"/>
      <c r="F103" s="118"/>
      <c r="G103" s="117">
        <f>G52/G$32*100</f>
        <v>2.265703958503924</v>
      </c>
      <c r="H103" s="117">
        <f>H52/H$32*100</f>
        <v>6.3019539021822268</v>
      </c>
    </row>
    <row r="107" spans="2:22" ht="12.75" customHeight="1" x14ac:dyDescent="0.25">
      <c r="B107" s="194" t="s">
        <v>29</v>
      </c>
      <c r="C107" s="195"/>
      <c r="D107" s="198" t="s">
        <v>174</v>
      </c>
      <c r="E107" s="198"/>
      <c r="F107" s="198"/>
      <c r="G107" s="198"/>
      <c r="H107" s="198"/>
      <c r="V107" s="115"/>
    </row>
    <row r="108" spans="2:22" ht="44.1" customHeight="1" x14ac:dyDescent="0.25">
      <c r="B108" s="196"/>
      <c r="C108" s="197"/>
      <c r="D108" s="116" t="s">
        <v>19</v>
      </c>
      <c r="E108" s="116" t="s">
        <v>170</v>
      </c>
      <c r="F108" s="116" t="s">
        <v>169</v>
      </c>
      <c r="G108" s="116" t="s">
        <v>168</v>
      </c>
      <c r="H108" s="116" t="s">
        <v>167</v>
      </c>
      <c r="V108" s="115"/>
    </row>
    <row r="109" spans="2:22" ht="12.75" customHeight="1" x14ac:dyDescent="0.25">
      <c r="B109" s="160" t="s">
        <v>21</v>
      </c>
      <c r="C109" s="105" t="s">
        <v>19</v>
      </c>
      <c r="D109" s="119">
        <v>100</v>
      </c>
      <c r="E109" s="119">
        <f>E7/$D$7*100</f>
        <v>3.4510634634080231</v>
      </c>
      <c r="F109" s="119">
        <f>F7/$D$7*100</f>
        <v>14.403849021852091</v>
      </c>
      <c r="G109" s="119">
        <f>G7/$D$7*100</f>
        <v>38.1035146982139</v>
      </c>
      <c r="H109" s="119">
        <f>H7/$D$7*100</f>
        <v>44.041572816525978</v>
      </c>
      <c r="V109" s="115"/>
    </row>
    <row r="110" spans="2:22" ht="12.75" customHeight="1" x14ac:dyDescent="0.25">
      <c r="B110" s="161"/>
      <c r="C110" s="5" t="s">
        <v>2</v>
      </c>
      <c r="D110" s="119">
        <v>100</v>
      </c>
      <c r="E110" s="117">
        <f t="shared" ref="E110:H111" si="12">E8/$D8*100</f>
        <v>4.2388018688830087</v>
      </c>
      <c r="F110" s="117">
        <f t="shared" si="12"/>
        <v>16.283823575945227</v>
      </c>
      <c r="G110" s="117">
        <f t="shared" si="12"/>
        <v>40.317447378398249</v>
      </c>
      <c r="H110" s="117">
        <f t="shared" si="12"/>
        <v>39.159927176773515</v>
      </c>
      <c r="V110" s="115"/>
    </row>
    <row r="111" spans="2:22" ht="12.75" customHeight="1" x14ac:dyDescent="0.25">
      <c r="B111" s="162"/>
      <c r="C111" s="5" t="s">
        <v>3</v>
      </c>
      <c r="D111" s="119">
        <v>99.999999999999986</v>
      </c>
      <c r="E111" s="117">
        <f t="shared" si="12"/>
        <v>2.6861655573193715</v>
      </c>
      <c r="F111" s="117">
        <f t="shared" si="12"/>
        <v>12.578384387994717</v>
      </c>
      <c r="G111" s="117">
        <f t="shared" si="12"/>
        <v>35.953775064441501</v>
      </c>
      <c r="H111" s="117">
        <f t="shared" si="12"/>
        <v>48.781674990244397</v>
      </c>
      <c r="V111" s="115"/>
    </row>
    <row r="112" spans="2:22" ht="12.75" customHeight="1" x14ac:dyDescent="0.25">
      <c r="B112" s="160" t="s">
        <v>22</v>
      </c>
      <c r="C112" s="5" t="s">
        <v>4</v>
      </c>
      <c r="D112" s="119">
        <v>100</v>
      </c>
      <c r="E112" s="118"/>
      <c r="F112" s="117">
        <f t="shared" ref="F112:H118" si="13">F10/$D10*100</f>
        <v>14.420961188329869</v>
      </c>
      <c r="G112" s="117">
        <f t="shared" si="13"/>
        <v>41.633468816691931</v>
      </c>
      <c r="H112" s="117">
        <f t="shared" si="13"/>
        <v>41.234532955790357</v>
      </c>
      <c r="V112" s="115"/>
    </row>
    <row r="113" spans="2:22" ht="12.75" customHeight="1" x14ac:dyDescent="0.25">
      <c r="B113" s="161"/>
      <c r="C113" s="5" t="s">
        <v>5</v>
      </c>
      <c r="D113" s="119">
        <v>100.00000000000001</v>
      </c>
      <c r="E113" s="117">
        <f t="shared" ref="E113:E118" si="14">E11/$D11*100</f>
        <v>4.6982668520020852</v>
      </c>
      <c r="F113" s="117">
        <f t="shared" si="13"/>
        <v>14.991066589024943</v>
      </c>
      <c r="G113" s="117">
        <f t="shared" si="13"/>
        <v>37.919037424515935</v>
      </c>
      <c r="H113" s="117">
        <f t="shared" si="13"/>
        <v>42.391629134457048</v>
      </c>
      <c r="V113" s="115"/>
    </row>
    <row r="114" spans="2:22" ht="12.75" customHeight="1" x14ac:dyDescent="0.25">
      <c r="B114" s="161"/>
      <c r="C114" s="5" t="s">
        <v>6</v>
      </c>
      <c r="D114" s="119">
        <v>100</v>
      </c>
      <c r="E114" s="117">
        <f t="shared" si="14"/>
        <v>2.9564541491006633</v>
      </c>
      <c r="F114" s="117">
        <f t="shared" si="13"/>
        <v>15.428933493354938</v>
      </c>
      <c r="G114" s="117">
        <f t="shared" si="13"/>
        <v>35.876245103201811</v>
      </c>
      <c r="H114" s="117">
        <f t="shared" si="13"/>
        <v>45.738367254342585</v>
      </c>
      <c r="V114" s="115"/>
    </row>
    <row r="115" spans="2:22" ht="12.75" customHeight="1" x14ac:dyDescent="0.25">
      <c r="B115" s="162"/>
      <c r="C115" s="5" t="s">
        <v>7</v>
      </c>
      <c r="D115" s="119">
        <v>100</v>
      </c>
      <c r="E115" s="117">
        <f t="shared" si="14"/>
        <v>3.3380554767116815</v>
      </c>
      <c r="F115" s="117">
        <f t="shared" si="13"/>
        <v>12.997412957728377</v>
      </c>
      <c r="G115" s="117">
        <f t="shared" si="13"/>
        <v>38.102232144942668</v>
      </c>
      <c r="H115" s="117">
        <f t="shared" si="13"/>
        <v>45.562299420617272</v>
      </c>
      <c r="V115" s="115"/>
    </row>
    <row r="116" spans="2:22" ht="12.75" customHeight="1" x14ac:dyDescent="0.25">
      <c r="B116" s="187" t="s">
        <v>23</v>
      </c>
      <c r="C116" s="5" t="s">
        <v>8</v>
      </c>
      <c r="D116" s="119">
        <v>100</v>
      </c>
      <c r="E116" s="117">
        <f t="shared" si="14"/>
        <v>3.1378349284164253</v>
      </c>
      <c r="F116" s="117">
        <f t="shared" si="13"/>
        <v>14.879885905721673</v>
      </c>
      <c r="G116" s="117">
        <f t="shared" si="13"/>
        <v>37.531311124643615</v>
      </c>
      <c r="H116" s="117">
        <f t="shared" si="13"/>
        <v>44.450968041218289</v>
      </c>
      <c r="V116" s="115"/>
    </row>
    <row r="117" spans="2:22" ht="12.75" customHeight="1" x14ac:dyDescent="0.25">
      <c r="B117" s="188"/>
      <c r="C117" s="5" t="s">
        <v>9</v>
      </c>
      <c r="D117" s="119">
        <v>100</v>
      </c>
      <c r="E117" s="117">
        <f t="shared" si="14"/>
        <v>2.644958156398042</v>
      </c>
      <c r="F117" s="117">
        <f t="shared" si="13"/>
        <v>13.388483776030574</v>
      </c>
      <c r="G117" s="117">
        <f t="shared" si="13"/>
        <v>36.601989773493877</v>
      </c>
      <c r="H117" s="117">
        <f t="shared" si="13"/>
        <v>47.364568294077507</v>
      </c>
      <c r="V117" s="115"/>
    </row>
    <row r="118" spans="2:22" ht="12.75" customHeight="1" x14ac:dyDescent="0.25">
      <c r="B118" s="188"/>
      <c r="C118" s="5" t="s">
        <v>10</v>
      </c>
      <c r="D118" s="119">
        <v>100</v>
      </c>
      <c r="E118" s="117">
        <f t="shared" si="14"/>
        <v>4.9971863313060947</v>
      </c>
      <c r="F118" s="117">
        <f t="shared" si="13"/>
        <v>14.987702542894107</v>
      </c>
      <c r="G118" s="117">
        <f t="shared" si="13"/>
        <v>41.182800199820704</v>
      </c>
      <c r="H118" s="117">
        <f t="shared" si="13"/>
        <v>38.832310925979094</v>
      </c>
      <c r="V118" s="115"/>
    </row>
    <row r="119" spans="2:22" ht="12.75" customHeight="1" x14ac:dyDescent="0.25">
      <c r="B119" s="188"/>
      <c r="C119" s="5" t="s">
        <v>77</v>
      </c>
      <c r="D119" s="118"/>
      <c r="E119" s="118"/>
      <c r="F119" s="118"/>
      <c r="G119" s="118"/>
      <c r="H119" s="118"/>
      <c r="V119" s="115"/>
    </row>
    <row r="120" spans="2:22" ht="12.75" customHeight="1" x14ac:dyDescent="0.25">
      <c r="B120" s="188" t="s">
        <v>38</v>
      </c>
      <c r="C120" s="5" t="s">
        <v>37</v>
      </c>
      <c r="D120" s="119">
        <v>100</v>
      </c>
      <c r="E120" s="117">
        <f>E18/$D18*100</f>
        <v>3.3957574103795678</v>
      </c>
      <c r="F120" s="117">
        <f>F18/$D18*100</f>
        <v>14.348470887572331</v>
      </c>
      <c r="G120" s="117">
        <f>G18/$D18*100</f>
        <v>38.633894934376876</v>
      </c>
      <c r="H120" s="117">
        <f>H18/$D18*100</f>
        <v>43.621876767671232</v>
      </c>
      <c r="V120" s="115"/>
    </row>
    <row r="121" spans="2:22" ht="12.75" customHeight="1" x14ac:dyDescent="0.25">
      <c r="B121" s="189"/>
      <c r="C121" s="5" t="s">
        <v>20</v>
      </c>
      <c r="D121" s="119">
        <v>100</v>
      </c>
      <c r="E121" s="118"/>
      <c r="F121" s="117">
        <f t="shared" ref="F121:H128" si="15">F19/$D19*100</f>
        <v>15.229296569493902</v>
      </c>
      <c r="G121" s="117">
        <f t="shared" si="15"/>
        <v>30.197848121464826</v>
      </c>
      <c r="H121" s="117">
        <f t="shared" si="15"/>
        <v>50.297418716494526</v>
      </c>
      <c r="V121" s="115"/>
    </row>
    <row r="122" spans="2:22" ht="12.75" customHeight="1" x14ac:dyDescent="0.25">
      <c r="B122" s="160" t="s">
        <v>25</v>
      </c>
      <c r="C122" s="5" t="s">
        <v>11</v>
      </c>
      <c r="D122" s="119">
        <v>99.999999999999986</v>
      </c>
      <c r="E122" s="117">
        <f t="shared" ref="E122:E128" si="16">E20/$D20*100</f>
        <v>3.3238183397569516</v>
      </c>
      <c r="F122" s="117">
        <f t="shared" si="15"/>
        <v>14.811351798082262</v>
      </c>
      <c r="G122" s="117">
        <f t="shared" si="15"/>
        <v>38.15936777424065</v>
      </c>
      <c r="H122" s="117">
        <f t="shared" si="15"/>
        <v>43.705462087920125</v>
      </c>
      <c r="V122" s="115"/>
    </row>
    <row r="123" spans="2:22" ht="12.75" customHeight="1" x14ac:dyDescent="0.25">
      <c r="B123" s="161"/>
      <c r="C123" s="5" t="s">
        <v>12</v>
      </c>
      <c r="D123" s="119">
        <v>100</v>
      </c>
      <c r="E123" s="117">
        <f t="shared" si="16"/>
        <v>3.6602015195516069</v>
      </c>
      <c r="F123" s="117">
        <f t="shared" si="15"/>
        <v>16.558333683469662</v>
      </c>
      <c r="G123" s="117">
        <f t="shared" si="15"/>
        <v>36.025518910732053</v>
      </c>
      <c r="H123" s="117">
        <f t="shared" si="15"/>
        <v>43.755945886246671</v>
      </c>
      <c r="V123" s="115"/>
    </row>
    <row r="124" spans="2:22" ht="12.75" customHeight="1" x14ac:dyDescent="0.25">
      <c r="B124" s="162"/>
      <c r="C124" s="5" t="s">
        <v>13</v>
      </c>
      <c r="D124" s="119">
        <v>100</v>
      </c>
      <c r="E124" s="117">
        <f t="shared" si="16"/>
        <v>3.378441061795276</v>
      </c>
      <c r="F124" s="117">
        <f t="shared" si="15"/>
        <v>13.271563506255207</v>
      </c>
      <c r="G124" s="117">
        <f t="shared" si="15"/>
        <v>39.095249413679603</v>
      </c>
      <c r="H124" s="117">
        <f t="shared" si="15"/>
        <v>44.254746018269913</v>
      </c>
      <c r="V124" s="115"/>
    </row>
    <row r="125" spans="2:22" ht="12.75" customHeight="1" x14ac:dyDescent="0.25">
      <c r="B125" s="160" t="s">
        <v>24</v>
      </c>
      <c r="C125" s="5" t="s">
        <v>14</v>
      </c>
      <c r="D125" s="119">
        <v>100</v>
      </c>
      <c r="E125" s="117">
        <f t="shared" si="16"/>
        <v>3.6967769728280411</v>
      </c>
      <c r="F125" s="117">
        <f t="shared" si="15"/>
        <v>16.271956287144317</v>
      </c>
      <c r="G125" s="117">
        <f t="shared" si="15"/>
        <v>33.91649112215206</v>
      </c>
      <c r="H125" s="117">
        <f t="shared" si="15"/>
        <v>46.114775617875573</v>
      </c>
      <c r="V125" s="115"/>
    </row>
    <row r="126" spans="2:22" ht="12.75" customHeight="1" x14ac:dyDescent="0.25">
      <c r="B126" s="161"/>
      <c r="C126" s="5" t="s">
        <v>15</v>
      </c>
      <c r="D126" s="119">
        <v>100</v>
      </c>
      <c r="E126" s="117">
        <f t="shared" si="16"/>
        <v>3.1829330512976921</v>
      </c>
      <c r="F126" s="117">
        <f t="shared" si="15"/>
        <v>12.643019298843731</v>
      </c>
      <c r="G126" s="117">
        <f t="shared" si="15"/>
        <v>40.781800940395478</v>
      </c>
      <c r="H126" s="117">
        <f t="shared" si="15"/>
        <v>43.392246709463109</v>
      </c>
      <c r="V126" s="115"/>
    </row>
    <row r="127" spans="2:22" ht="12.75" customHeight="1" x14ac:dyDescent="0.25">
      <c r="B127" s="161"/>
      <c r="C127" s="5" t="s">
        <v>16</v>
      </c>
      <c r="D127" s="119">
        <v>100</v>
      </c>
      <c r="E127" s="117">
        <f t="shared" si="16"/>
        <v>4.2261242663291529</v>
      </c>
      <c r="F127" s="117">
        <f t="shared" si="15"/>
        <v>16.105635346063952</v>
      </c>
      <c r="G127" s="117">
        <f t="shared" si="15"/>
        <v>33.967662884468034</v>
      </c>
      <c r="H127" s="117">
        <f t="shared" si="15"/>
        <v>45.700577503138859</v>
      </c>
      <c r="V127" s="115"/>
    </row>
    <row r="128" spans="2:22" ht="12.75" customHeight="1" x14ac:dyDescent="0.25">
      <c r="B128" s="162"/>
      <c r="C128" s="5" t="s">
        <v>17</v>
      </c>
      <c r="D128" s="119">
        <v>100</v>
      </c>
      <c r="E128" s="117">
        <f t="shared" si="16"/>
        <v>3.6378568594923339</v>
      </c>
      <c r="F128" s="117">
        <f t="shared" si="15"/>
        <v>17.117063048997469</v>
      </c>
      <c r="G128" s="117">
        <f t="shared" si="15"/>
        <v>35.354408393759655</v>
      </c>
      <c r="H128" s="117">
        <f t="shared" si="15"/>
        <v>43.890671697750541</v>
      </c>
      <c r="V128" s="115"/>
    </row>
    <row r="129" spans="2:22" ht="12.75" customHeight="1" x14ac:dyDescent="0.25">
      <c r="B129" s="21"/>
      <c r="C129" s="15"/>
      <c r="D129" s="15"/>
      <c r="E129" s="16"/>
      <c r="F129" s="16"/>
      <c r="G129" s="16"/>
      <c r="H129" s="16"/>
      <c r="V129" s="115"/>
    </row>
    <row r="130" spans="2:22" ht="12.75" customHeight="1" x14ac:dyDescent="0.25">
      <c r="B130" s="21"/>
      <c r="C130" s="15"/>
      <c r="D130" s="15"/>
      <c r="E130" s="16"/>
      <c r="F130" s="16"/>
      <c r="G130" s="16"/>
      <c r="H130" s="16"/>
      <c r="V130" s="115"/>
    </row>
    <row r="131" spans="2:22" ht="12.75" customHeight="1" x14ac:dyDescent="0.25"/>
    <row r="132" spans="2:22" ht="12.75" customHeight="1" x14ac:dyDescent="0.25">
      <c r="B132" s="194" t="s">
        <v>29</v>
      </c>
      <c r="C132" s="195"/>
      <c r="D132" s="198" t="s">
        <v>174</v>
      </c>
      <c r="E132" s="198"/>
      <c r="F132" s="198"/>
      <c r="G132" s="198"/>
      <c r="H132" s="198"/>
      <c r="V132" s="115"/>
    </row>
    <row r="133" spans="2:22" ht="44.1" customHeight="1" x14ac:dyDescent="0.25">
      <c r="B133" s="196"/>
      <c r="C133" s="197"/>
      <c r="D133" s="116" t="s">
        <v>19</v>
      </c>
      <c r="E133" s="116" t="s">
        <v>170</v>
      </c>
      <c r="F133" s="116" t="s">
        <v>169</v>
      </c>
      <c r="G133" s="116" t="s">
        <v>168</v>
      </c>
      <c r="H133" s="116" t="s">
        <v>167</v>
      </c>
      <c r="V133" s="115"/>
    </row>
    <row r="134" spans="2:22" ht="15" customHeight="1" x14ac:dyDescent="0.25">
      <c r="B134" s="187" t="s">
        <v>161</v>
      </c>
      <c r="C134" s="105" t="s">
        <v>19</v>
      </c>
      <c r="D134" s="119">
        <v>100</v>
      </c>
      <c r="E134" s="119">
        <f>E32/$D$32*100</f>
        <v>3.4510634634080217</v>
      </c>
      <c r="F134" s="119">
        <f>F32/$D$32*100</f>
        <v>14.403849021852084</v>
      </c>
      <c r="G134" s="119">
        <f>G32/$D$32*100</f>
        <v>38.1035146982139</v>
      </c>
      <c r="H134" s="119">
        <f>H32/$D$32*100</f>
        <v>44.041572816525992</v>
      </c>
      <c r="V134" s="115"/>
    </row>
    <row r="135" spans="2:22" ht="12.75" customHeight="1" x14ac:dyDescent="0.25">
      <c r="B135" s="188"/>
      <c r="C135" s="5" t="s">
        <v>162</v>
      </c>
      <c r="D135" s="119">
        <v>100</v>
      </c>
      <c r="E135" s="117">
        <f>E33/$D33*100</f>
        <v>4.1672685611727687</v>
      </c>
      <c r="F135" s="117">
        <f>F33/$D33*100</f>
        <v>13.137941016116891</v>
      </c>
      <c r="G135" s="117">
        <f>G33/$D33*100</f>
        <v>39.22325552062604</v>
      </c>
      <c r="H135" s="117">
        <f>H33/$D33*100</f>
        <v>43.471534902084301</v>
      </c>
      <c r="V135" s="115"/>
    </row>
    <row r="136" spans="2:22" ht="12.75" customHeight="1" x14ac:dyDescent="0.25">
      <c r="B136" s="188"/>
      <c r="C136" s="5" t="s">
        <v>88</v>
      </c>
      <c r="D136" s="119">
        <v>100</v>
      </c>
      <c r="E136" s="118"/>
      <c r="F136" s="117">
        <f t="shared" ref="F136:H139" si="17">F34/$D34*100</f>
        <v>27.030053006400362</v>
      </c>
      <c r="G136" s="117">
        <f t="shared" si="17"/>
        <v>27.574338117891195</v>
      </c>
      <c r="H136" s="117">
        <f t="shared" si="17"/>
        <v>42.652747731905691</v>
      </c>
      <c r="V136" s="115"/>
    </row>
    <row r="137" spans="2:22" ht="12.75" customHeight="1" x14ac:dyDescent="0.25">
      <c r="B137" s="188"/>
      <c r="C137" s="5" t="s">
        <v>89</v>
      </c>
      <c r="D137" s="119">
        <v>100</v>
      </c>
      <c r="E137" s="117">
        <f>E35/$D35*100</f>
        <v>3.076194783120425</v>
      </c>
      <c r="F137" s="117">
        <f t="shared" si="17"/>
        <v>13.299619596841023</v>
      </c>
      <c r="G137" s="117">
        <f t="shared" si="17"/>
        <v>38.833253146342869</v>
      </c>
      <c r="H137" s="117">
        <f t="shared" si="17"/>
        <v>44.790932473695676</v>
      </c>
      <c r="V137" s="115"/>
    </row>
    <row r="138" spans="2:22" ht="12.75" customHeight="1" x14ac:dyDescent="0.25">
      <c r="B138" s="188"/>
      <c r="C138" s="5" t="s">
        <v>90</v>
      </c>
      <c r="D138" s="119">
        <v>100.00000000000001</v>
      </c>
      <c r="E138" s="118"/>
      <c r="F138" s="117">
        <f t="shared" si="17"/>
        <v>17.64033334887726</v>
      </c>
      <c r="G138" s="117">
        <f t="shared" si="17"/>
        <v>39.312784544262882</v>
      </c>
      <c r="H138" s="117">
        <f t="shared" si="17"/>
        <v>42.667202027968706</v>
      </c>
      <c r="V138" s="115"/>
    </row>
    <row r="139" spans="2:22" ht="12.75" customHeight="1" x14ac:dyDescent="0.25">
      <c r="B139" s="188"/>
      <c r="C139" s="5" t="s">
        <v>91</v>
      </c>
      <c r="D139" s="119">
        <v>100</v>
      </c>
      <c r="E139" s="118"/>
      <c r="F139" s="117">
        <f t="shared" si="17"/>
        <v>9.2935916064116562</v>
      </c>
      <c r="G139" s="117">
        <f t="shared" si="17"/>
        <v>34.869964104067442</v>
      </c>
      <c r="H139" s="117">
        <f t="shared" si="17"/>
        <v>49.394832470291931</v>
      </c>
      <c r="V139" s="115"/>
    </row>
    <row r="140" spans="2:22" ht="12.75" customHeight="1" x14ac:dyDescent="0.25">
      <c r="B140" s="188"/>
      <c r="C140" s="5" t="s">
        <v>92</v>
      </c>
      <c r="D140" s="119">
        <v>100</v>
      </c>
      <c r="E140" s="120">
        <v>0</v>
      </c>
      <c r="F140" s="118"/>
      <c r="G140" s="117">
        <f>G38/$D38*100</f>
        <v>39.674241333680875</v>
      </c>
      <c r="H140" s="117">
        <f>H38/$D38*100</f>
        <v>48.328888109956353</v>
      </c>
      <c r="V140" s="115"/>
    </row>
    <row r="141" spans="2:22" ht="12.75" customHeight="1" x14ac:dyDescent="0.25">
      <c r="B141" s="189"/>
      <c r="C141" s="5" t="s">
        <v>93</v>
      </c>
      <c r="D141" s="119">
        <v>100.00000000000001</v>
      </c>
      <c r="E141" s="120">
        <v>0</v>
      </c>
      <c r="F141" s="118"/>
      <c r="G141" s="118"/>
      <c r="H141" s="118"/>
      <c r="V141" s="115"/>
    </row>
    <row r="142" spans="2:22" ht="12.75" customHeight="1" x14ac:dyDescent="0.25">
      <c r="B142" s="187" t="s">
        <v>163</v>
      </c>
      <c r="C142" s="5" t="s">
        <v>49</v>
      </c>
      <c r="D142" s="119">
        <v>99.999999999999986</v>
      </c>
      <c r="E142" s="117">
        <f>E40/$D40*100</f>
        <v>4.2694553221724965</v>
      </c>
      <c r="F142" s="117">
        <f>F40/$D40*100</f>
        <v>14.137032083345771</v>
      </c>
      <c r="G142" s="117">
        <f>G40/$D40*100</f>
        <v>39.120151650534993</v>
      </c>
      <c r="H142" s="117">
        <f>H40/$D40*100</f>
        <v>42.47336094394673</v>
      </c>
      <c r="V142" s="115"/>
    </row>
    <row r="143" spans="2:22" ht="12.75" customHeight="1" x14ac:dyDescent="0.25">
      <c r="B143" s="188"/>
      <c r="C143" s="5" t="s">
        <v>94</v>
      </c>
      <c r="D143" s="119">
        <v>100</v>
      </c>
      <c r="E143" s="118"/>
      <c r="F143" s="118"/>
      <c r="G143" s="117">
        <f t="shared" ref="G143:H152" si="18">G41/$D41*100</f>
        <v>57.422700638667422</v>
      </c>
      <c r="H143" s="117">
        <f t="shared" si="18"/>
        <v>39.66410256913862</v>
      </c>
      <c r="V143" s="115"/>
    </row>
    <row r="144" spans="2:22" ht="12.75" customHeight="1" x14ac:dyDescent="0.25">
      <c r="B144" s="188"/>
      <c r="C144" s="5" t="s">
        <v>95</v>
      </c>
      <c r="D144" s="119">
        <v>100</v>
      </c>
      <c r="E144" s="118"/>
      <c r="F144" s="118"/>
      <c r="G144" s="117">
        <f t="shared" si="18"/>
        <v>40.961336078307362</v>
      </c>
      <c r="H144" s="117">
        <f t="shared" si="18"/>
        <v>49.691316798826186</v>
      </c>
      <c r="V144" s="115"/>
    </row>
    <row r="145" spans="2:22" ht="12.75" customHeight="1" x14ac:dyDescent="0.25">
      <c r="B145" s="188"/>
      <c r="C145" s="5" t="s">
        <v>96</v>
      </c>
      <c r="D145" s="119">
        <v>100</v>
      </c>
      <c r="E145" s="118"/>
      <c r="F145" s="117">
        <f t="shared" ref="F145:F152" si="19">F43/$D43*100</f>
        <v>16.398766852406585</v>
      </c>
      <c r="G145" s="117">
        <f t="shared" si="18"/>
        <v>37.929549312470087</v>
      </c>
      <c r="H145" s="117">
        <f t="shared" si="18"/>
        <v>45.224154140768974</v>
      </c>
      <c r="V145" s="115"/>
    </row>
    <row r="146" spans="2:22" ht="12.75" customHeight="1" x14ac:dyDescent="0.25">
      <c r="B146" s="190"/>
      <c r="C146" s="5" t="s">
        <v>97</v>
      </c>
      <c r="D146" s="119">
        <v>100</v>
      </c>
      <c r="E146" s="118"/>
      <c r="F146" s="117">
        <f t="shared" si="19"/>
        <v>15.942602055598204</v>
      </c>
      <c r="G146" s="117">
        <f t="shared" si="18"/>
        <v>39.151793214493331</v>
      </c>
      <c r="H146" s="117">
        <f t="shared" si="18"/>
        <v>38.743327277763051</v>
      </c>
      <c r="V146" s="115"/>
    </row>
    <row r="147" spans="2:22" ht="12.75" customHeight="1" x14ac:dyDescent="0.25">
      <c r="B147" s="187" t="s">
        <v>164</v>
      </c>
      <c r="C147" s="5" t="s">
        <v>112</v>
      </c>
      <c r="D147" s="119">
        <v>99.999999999999986</v>
      </c>
      <c r="E147" s="117">
        <f>E45/$D45*100</f>
        <v>2.6659460048066452</v>
      </c>
      <c r="F147" s="117">
        <f t="shared" si="19"/>
        <v>16.363493153965649</v>
      </c>
      <c r="G147" s="117">
        <f t="shared" si="18"/>
        <v>35.864652815658403</v>
      </c>
      <c r="H147" s="117">
        <f t="shared" si="18"/>
        <v>45.105908025569292</v>
      </c>
      <c r="V147" s="115"/>
    </row>
    <row r="148" spans="2:22" ht="12.75" customHeight="1" x14ac:dyDescent="0.25">
      <c r="B148" s="188"/>
      <c r="C148" s="5" t="s">
        <v>98</v>
      </c>
      <c r="D148" s="119">
        <v>100</v>
      </c>
      <c r="E148" s="117">
        <f>E46/$D46*100</f>
        <v>3.8797582716483601</v>
      </c>
      <c r="F148" s="117">
        <f t="shared" si="19"/>
        <v>13.096638365733762</v>
      </c>
      <c r="G148" s="117">
        <f t="shared" si="18"/>
        <v>39.975896596457794</v>
      </c>
      <c r="H148" s="117">
        <f t="shared" si="18"/>
        <v>43.047706766160076</v>
      </c>
      <c r="V148" s="115"/>
    </row>
    <row r="149" spans="2:22" ht="12.75" customHeight="1" x14ac:dyDescent="0.25">
      <c r="B149" s="188"/>
      <c r="C149" s="5" t="s">
        <v>113</v>
      </c>
      <c r="D149" s="119">
        <v>100</v>
      </c>
      <c r="E149" s="118"/>
      <c r="F149" s="117">
        <f t="shared" si="19"/>
        <v>15.096161345172501</v>
      </c>
      <c r="G149" s="117">
        <f t="shared" si="18"/>
        <v>35.388998324737429</v>
      </c>
      <c r="H149" s="117">
        <f t="shared" si="18"/>
        <v>45.858727975245586</v>
      </c>
      <c r="V149" s="115"/>
    </row>
    <row r="150" spans="2:22" ht="12.75" customHeight="1" x14ac:dyDescent="0.25">
      <c r="B150" s="187" t="s">
        <v>165</v>
      </c>
      <c r="C150" s="5" t="s">
        <v>99</v>
      </c>
      <c r="D150" s="119">
        <v>100</v>
      </c>
      <c r="E150" s="117">
        <f>E48/$D48*100</f>
        <v>1.8383147608458061</v>
      </c>
      <c r="F150" s="117">
        <f t="shared" si="19"/>
        <v>14.793724585184197</v>
      </c>
      <c r="G150" s="117">
        <f t="shared" si="18"/>
        <v>40.889505595940648</v>
      </c>
      <c r="H150" s="117">
        <f t="shared" si="18"/>
        <v>42.478455058029347</v>
      </c>
      <c r="V150" s="115"/>
    </row>
    <row r="151" spans="2:22" ht="12.75" customHeight="1" x14ac:dyDescent="0.25">
      <c r="B151" s="188"/>
      <c r="C151" s="5" t="s">
        <v>100</v>
      </c>
      <c r="D151" s="119">
        <v>100</v>
      </c>
      <c r="E151" s="117">
        <f>E49/$D49*100</f>
        <v>3.749889062514745</v>
      </c>
      <c r="F151" s="117">
        <f t="shared" si="19"/>
        <v>13.955747196719342</v>
      </c>
      <c r="G151" s="117">
        <f t="shared" si="18"/>
        <v>37.068729618965172</v>
      </c>
      <c r="H151" s="117">
        <f t="shared" si="18"/>
        <v>45.225634121800738</v>
      </c>
      <c r="V151" s="115"/>
    </row>
    <row r="152" spans="2:22" ht="12.75" customHeight="1" x14ac:dyDescent="0.25">
      <c r="B152" s="188"/>
      <c r="C152" s="5" t="s">
        <v>101</v>
      </c>
      <c r="D152" s="119">
        <v>99.999999999999986</v>
      </c>
      <c r="E152" s="118"/>
      <c r="F152" s="117">
        <f t="shared" si="19"/>
        <v>10.798774275709407</v>
      </c>
      <c r="G152" s="117">
        <f t="shared" si="18"/>
        <v>49.031040837762738</v>
      </c>
      <c r="H152" s="117">
        <f t="shared" si="18"/>
        <v>32.073956426131673</v>
      </c>
    </row>
    <row r="153" spans="2:22" ht="12.75" customHeight="1" x14ac:dyDescent="0.25">
      <c r="B153" s="188"/>
      <c r="C153" s="5" t="s">
        <v>102</v>
      </c>
      <c r="D153" s="119">
        <v>100</v>
      </c>
      <c r="E153" s="118"/>
      <c r="F153" s="118"/>
      <c r="G153" s="118"/>
      <c r="H153" s="118"/>
    </row>
    <row r="154" spans="2:22" ht="12.75" customHeight="1" x14ac:dyDescent="0.25">
      <c r="B154" s="190"/>
      <c r="C154" s="5" t="s">
        <v>103</v>
      </c>
      <c r="D154" s="119">
        <v>100</v>
      </c>
      <c r="E154" s="118"/>
      <c r="F154" s="118"/>
      <c r="G154" s="117">
        <f>G52/$D52*100</f>
        <v>17.742257260804319</v>
      </c>
      <c r="H154" s="117">
        <f>H52/$D52*100</f>
        <v>57.039894522137423</v>
      </c>
    </row>
    <row r="155" spans="2:22" ht="12.75" customHeight="1" x14ac:dyDescent="0.25"/>
    <row r="156" spans="2:22" ht="12.75" customHeight="1" x14ac:dyDescent="0.25"/>
    <row r="157" spans="2:22" ht="12.75" customHeight="1" x14ac:dyDescent="0.25"/>
    <row r="158" spans="2:22" ht="12.75" customHeight="1" x14ac:dyDescent="0.25">
      <c r="B158" s="194" t="s">
        <v>27</v>
      </c>
      <c r="C158" s="195"/>
      <c r="D158" s="198" t="s">
        <v>174</v>
      </c>
      <c r="E158" s="198"/>
      <c r="F158" s="198"/>
      <c r="G158" s="198"/>
      <c r="H158" s="198"/>
      <c r="V158" s="115"/>
    </row>
    <row r="159" spans="2:22" ht="44.1" customHeight="1" x14ac:dyDescent="0.25">
      <c r="B159" s="196"/>
      <c r="C159" s="197"/>
      <c r="D159" s="116" t="s">
        <v>19</v>
      </c>
      <c r="E159" s="116" t="s">
        <v>170</v>
      </c>
      <c r="F159" s="116" t="s">
        <v>169</v>
      </c>
      <c r="G159" s="116" t="s">
        <v>168</v>
      </c>
      <c r="H159" s="116" t="s">
        <v>167</v>
      </c>
      <c r="V159" s="115"/>
    </row>
    <row r="160" spans="2:22" ht="12.75" customHeight="1" x14ac:dyDescent="0.25">
      <c r="B160" s="160" t="s">
        <v>21</v>
      </c>
      <c r="C160" s="105" t="s">
        <v>19</v>
      </c>
      <c r="D160" s="2">
        <f t="shared" ref="D160:D179" si="20">SUM(E160:H160)</f>
        <v>1512</v>
      </c>
      <c r="E160" s="2">
        <f>SUM(E161:E162)</f>
        <v>53</v>
      </c>
      <c r="F160" s="2">
        <f>SUM(F161:F162)</f>
        <v>231</v>
      </c>
      <c r="G160" s="2">
        <f>SUM(G161:G162)</f>
        <v>557</v>
      </c>
      <c r="H160" s="2">
        <f>SUM(H161:H162)</f>
        <v>671</v>
      </c>
      <c r="V160" s="115"/>
    </row>
    <row r="161" spans="2:22" ht="12.75" customHeight="1" x14ac:dyDescent="0.25">
      <c r="B161" s="161"/>
      <c r="C161" s="5" t="s">
        <v>2</v>
      </c>
      <c r="D161" s="2">
        <f t="shared" si="20"/>
        <v>770</v>
      </c>
      <c r="E161" s="3">
        <v>28</v>
      </c>
      <c r="F161" s="3">
        <v>127</v>
      </c>
      <c r="G161" s="3">
        <v>305</v>
      </c>
      <c r="H161" s="3">
        <v>310</v>
      </c>
      <c r="V161" s="115"/>
    </row>
    <row r="162" spans="2:22" ht="12.75" customHeight="1" x14ac:dyDescent="0.25">
      <c r="B162" s="162"/>
      <c r="C162" s="5" t="s">
        <v>3</v>
      </c>
      <c r="D162" s="114">
        <f t="shared" si="20"/>
        <v>742</v>
      </c>
      <c r="E162" s="3">
        <v>25</v>
      </c>
      <c r="F162" s="3">
        <v>104</v>
      </c>
      <c r="G162" s="3">
        <v>252</v>
      </c>
      <c r="H162" s="3">
        <v>361</v>
      </c>
      <c r="V162" s="115"/>
    </row>
    <row r="163" spans="2:22" ht="12.75" customHeight="1" x14ac:dyDescent="0.25">
      <c r="B163" s="160" t="s">
        <v>22</v>
      </c>
      <c r="C163" s="5" t="s">
        <v>4</v>
      </c>
      <c r="D163" s="114">
        <f t="shared" si="20"/>
        <v>265</v>
      </c>
      <c r="E163" s="3">
        <v>9</v>
      </c>
      <c r="F163" s="3">
        <v>42</v>
      </c>
      <c r="G163" s="3">
        <v>110</v>
      </c>
      <c r="H163" s="3">
        <v>104</v>
      </c>
      <c r="V163" s="115"/>
    </row>
    <row r="164" spans="2:22" ht="12.75" customHeight="1" x14ac:dyDescent="0.25">
      <c r="B164" s="161"/>
      <c r="C164" s="5" t="s">
        <v>5</v>
      </c>
      <c r="D164" s="114">
        <f t="shared" si="20"/>
        <v>343</v>
      </c>
      <c r="E164" s="3">
        <v>16</v>
      </c>
      <c r="F164" s="3">
        <v>50</v>
      </c>
      <c r="G164" s="3">
        <v>128</v>
      </c>
      <c r="H164" s="3">
        <v>149</v>
      </c>
      <c r="V164" s="115"/>
    </row>
    <row r="165" spans="2:22" ht="12.75" customHeight="1" x14ac:dyDescent="0.25">
      <c r="B165" s="161"/>
      <c r="C165" s="5" t="s">
        <v>6</v>
      </c>
      <c r="D165" s="114">
        <f t="shared" si="20"/>
        <v>450</v>
      </c>
      <c r="E165" s="3">
        <v>13</v>
      </c>
      <c r="F165" s="3">
        <v>65</v>
      </c>
      <c r="G165" s="3">
        <v>163</v>
      </c>
      <c r="H165" s="3">
        <v>209</v>
      </c>
      <c r="V165" s="115"/>
    </row>
    <row r="166" spans="2:22" ht="12.75" customHeight="1" x14ac:dyDescent="0.25">
      <c r="B166" s="162"/>
      <c r="C166" s="5" t="s">
        <v>7</v>
      </c>
      <c r="D166" s="114">
        <f t="shared" si="20"/>
        <v>454</v>
      </c>
      <c r="E166" s="3">
        <v>15</v>
      </c>
      <c r="F166" s="3">
        <v>74</v>
      </c>
      <c r="G166" s="3">
        <v>156</v>
      </c>
      <c r="H166" s="3">
        <v>209</v>
      </c>
      <c r="V166" s="115"/>
    </row>
    <row r="167" spans="2:22" ht="12.75" customHeight="1" x14ac:dyDescent="0.25">
      <c r="B167" s="187" t="s">
        <v>23</v>
      </c>
      <c r="C167" s="5" t="s">
        <v>8</v>
      </c>
      <c r="D167" s="114">
        <f t="shared" si="20"/>
        <v>705</v>
      </c>
      <c r="E167" s="3">
        <v>26</v>
      </c>
      <c r="F167" s="3">
        <v>115</v>
      </c>
      <c r="G167" s="3">
        <v>246</v>
      </c>
      <c r="H167" s="3">
        <v>318</v>
      </c>
      <c r="V167" s="115"/>
    </row>
    <row r="168" spans="2:22" ht="12.75" customHeight="1" x14ac:dyDescent="0.25">
      <c r="B168" s="188"/>
      <c r="C168" s="5" t="s">
        <v>9</v>
      </c>
      <c r="D168" s="114">
        <f t="shared" si="20"/>
        <v>459</v>
      </c>
      <c r="E168" s="3">
        <v>13</v>
      </c>
      <c r="F168" s="3">
        <v>65</v>
      </c>
      <c r="G168" s="3">
        <v>167</v>
      </c>
      <c r="H168" s="3">
        <v>214</v>
      </c>
      <c r="V168" s="115"/>
    </row>
    <row r="169" spans="2:22" ht="12.75" customHeight="1" x14ac:dyDescent="0.25">
      <c r="B169" s="188"/>
      <c r="C169" s="5" t="s">
        <v>10</v>
      </c>
      <c r="D169" s="114">
        <f t="shared" si="20"/>
        <v>344</v>
      </c>
      <c r="E169" s="3">
        <v>14</v>
      </c>
      <c r="F169" s="3">
        <v>51</v>
      </c>
      <c r="G169" s="3">
        <v>142</v>
      </c>
      <c r="H169" s="3">
        <v>137</v>
      </c>
      <c r="V169" s="115"/>
    </row>
    <row r="170" spans="2:22" ht="12.75" customHeight="1" x14ac:dyDescent="0.25">
      <c r="B170" s="188"/>
      <c r="C170" s="5" t="s">
        <v>77</v>
      </c>
      <c r="D170" s="114">
        <f t="shared" si="20"/>
        <v>4</v>
      </c>
      <c r="E170" s="3">
        <v>0</v>
      </c>
      <c r="F170" s="3">
        <v>0</v>
      </c>
      <c r="G170" s="3">
        <v>2</v>
      </c>
      <c r="H170" s="3">
        <v>2</v>
      </c>
      <c r="V170" s="115"/>
    </row>
    <row r="171" spans="2:22" ht="12.75" customHeight="1" x14ac:dyDescent="0.25">
      <c r="B171" s="188" t="s">
        <v>38</v>
      </c>
      <c r="C171" s="5" t="s">
        <v>37</v>
      </c>
      <c r="D171" s="114">
        <f t="shared" si="20"/>
        <v>1427</v>
      </c>
      <c r="E171" s="3">
        <v>50</v>
      </c>
      <c r="F171" s="3">
        <v>218</v>
      </c>
      <c r="G171" s="3">
        <v>529</v>
      </c>
      <c r="H171" s="3">
        <v>630</v>
      </c>
      <c r="V171" s="115"/>
    </row>
    <row r="172" spans="2:22" ht="12.75" customHeight="1" x14ac:dyDescent="0.25">
      <c r="B172" s="189"/>
      <c r="C172" s="5" t="s">
        <v>20</v>
      </c>
      <c r="D172" s="114">
        <f t="shared" si="20"/>
        <v>85</v>
      </c>
      <c r="E172" s="3">
        <v>3</v>
      </c>
      <c r="F172" s="3">
        <v>13</v>
      </c>
      <c r="G172" s="3">
        <v>28</v>
      </c>
      <c r="H172" s="3">
        <v>41</v>
      </c>
      <c r="V172" s="115"/>
    </row>
    <row r="173" spans="2:22" ht="12.75" customHeight="1" x14ac:dyDescent="0.25">
      <c r="B173" s="160" t="s">
        <v>25</v>
      </c>
      <c r="C173" s="5" t="s">
        <v>11</v>
      </c>
      <c r="D173" s="114">
        <f t="shared" si="20"/>
        <v>445</v>
      </c>
      <c r="E173" s="3">
        <v>13</v>
      </c>
      <c r="F173" s="3">
        <v>61</v>
      </c>
      <c r="G173" s="3">
        <v>171</v>
      </c>
      <c r="H173" s="3">
        <v>200</v>
      </c>
      <c r="V173" s="115"/>
    </row>
    <row r="174" spans="2:22" ht="12.75" customHeight="1" x14ac:dyDescent="0.25">
      <c r="B174" s="161"/>
      <c r="C174" s="5" t="s">
        <v>12</v>
      </c>
      <c r="D174" s="114">
        <f t="shared" si="20"/>
        <v>648</v>
      </c>
      <c r="E174" s="3">
        <v>25</v>
      </c>
      <c r="F174" s="3">
        <v>107</v>
      </c>
      <c r="G174" s="3">
        <v>232</v>
      </c>
      <c r="H174" s="3">
        <v>284</v>
      </c>
      <c r="V174" s="115"/>
    </row>
    <row r="175" spans="2:22" ht="12.75" customHeight="1" x14ac:dyDescent="0.25">
      <c r="B175" s="162"/>
      <c r="C175" s="5" t="s">
        <v>13</v>
      </c>
      <c r="D175" s="114">
        <f t="shared" si="20"/>
        <v>419</v>
      </c>
      <c r="E175" s="3">
        <v>15</v>
      </c>
      <c r="F175" s="3">
        <v>63</v>
      </c>
      <c r="G175" s="3">
        <v>154</v>
      </c>
      <c r="H175" s="3">
        <v>187</v>
      </c>
      <c r="V175" s="115"/>
    </row>
    <row r="176" spans="2:22" ht="12.75" customHeight="1" x14ac:dyDescent="0.25">
      <c r="B176" s="160" t="s">
        <v>24</v>
      </c>
      <c r="C176" s="5" t="s">
        <v>14</v>
      </c>
      <c r="D176" s="114">
        <f t="shared" si="20"/>
        <v>314</v>
      </c>
      <c r="E176" s="3">
        <v>12</v>
      </c>
      <c r="F176" s="3">
        <v>48</v>
      </c>
      <c r="G176" s="3">
        <v>109</v>
      </c>
      <c r="H176" s="3">
        <v>145</v>
      </c>
      <c r="V176" s="115"/>
    </row>
    <row r="177" spans="2:22" ht="12.75" customHeight="1" x14ac:dyDescent="0.25">
      <c r="B177" s="161"/>
      <c r="C177" s="5" t="s">
        <v>15</v>
      </c>
      <c r="D177" s="114">
        <f t="shared" si="20"/>
        <v>417</v>
      </c>
      <c r="E177" s="3">
        <v>12</v>
      </c>
      <c r="F177" s="3">
        <v>57</v>
      </c>
      <c r="G177" s="3">
        <v>173</v>
      </c>
      <c r="H177" s="3">
        <v>175</v>
      </c>
      <c r="V177" s="115"/>
    </row>
    <row r="178" spans="2:22" ht="12.75" customHeight="1" x14ac:dyDescent="0.25">
      <c r="B178" s="161"/>
      <c r="C178" s="5" t="s">
        <v>16</v>
      </c>
      <c r="D178" s="114">
        <f t="shared" si="20"/>
        <v>327</v>
      </c>
      <c r="E178" s="3">
        <v>13</v>
      </c>
      <c r="F178" s="3">
        <v>51</v>
      </c>
      <c r="G178" s="3">
        <v>110</v>
      </c>
      <c r="H178" s="3">
        <v>153</v>
      </c>
      <c r="V178" s="115"/>
    </row>
    <row r="179" spans="2:22" ht="12.75" customHeight="1" x14ac:dyDescent="0.25">
      <c r="B179" s="162"/>
      <c r="C179" s="5" t="s">
        <v>17</v>
      </c>
      <c r="D179" s="114">
        <f t="shared" si="20"/>
        <v>454</v>
      </c>
      <c r="E179" s="3">
        <v>16</v>
      </c>
      <c r="F179" s="3">
        <v>75</v>
      </c>
      <c r="G179" s="3">
        <v>165</v>
      </c>
      <c r="H179" s="3">
        <v>198</v>
      </c>
      <c r="V179" s="115"/>
    </row>
    <row r="180" spans="2:22" ht="12.75" customHeight="1" x14ac:dyDescent="0.25">
      <c r="B180" s="21"/>
      <c r="C180" s="15"/>
      <c r="D180" s="15"/>
      <c r="E180" s="16"/>
      <c r="F180" s="16"/>
      <c r="G180" s="16"/>
      <c r="H180" s="16"/>
      <c r="V180" s="115"/>
    </row>
    <row r="181" spans="2:22" ht="12.75" customHeight="1" x14ac:dyDescent="0.25">
      <c r="B181" s="21"/>
      <c r="C181" s="15"/>
      <c r="D181" s="15"/>
      <c r="E181" s="16"/>
      <c r="F181" s="16"/>
      <c r="G181" s="16"/>
      <c r="H181" s="16"/>
      <c r="V181" s="115"/>
    </row>
    <row r="182" spans="2:22" ht="12.75" customHeight="1" x14ac:dyDescent="0.25"/>
    <row r="183" spans="2:22" ht="12.75" customHeight="1" x14ac:dyDescent="0.25">
      <c r="B183" s="194" t="s">
        <v>27</v>
      </c>
      <c r="C183" s="195"/>
      <c r="D183" s="198" t="s">
        <v>174</v>
      </c>
      <c r="E183" s="198"/>
      <c r="F183" s="198"/>
      <c r="G183" s="198"/>
      <c r="H183" s="198"/>
      <c r="V183" s="115"/>
    </row>
    <row r="184" spans="2:22" ht="44.1" customHeight="1" x14ac:dyDescent="0.25">
      <c r="B184" s="196"/>
      <c r="C184" s="197"/>
      <c r="D184" s="116" t="s">
        <v>19</v>
      </c>
      <c r="E184" s="116" t="s">
        <v>170</v>
      </c>
      <c r="F184" s="116" t="s">
        <v>169</v>
      </c>
      <c r="G184" s="116" t="s">
        <v>168</v>
      </c>
      <c r="H184" s="116" t="s">
        <v>167</v>
      </c>
      <c r="V184" s="115"/>
    </row>
    <row r="185" spans="2:22" ht="15" customHeight="1" x14ac:dyDescent="0.25">
      <c r="B185" s="187" t="s">
        <v>161</v>
      </c>
      <c r="C185" s="105" t="s">
        <v>19</v>
      </c>
      <c r="D185" s="2">
        <f t="shared" ref="D185:D205" si="21">SUM(E185:H185)</f>
        <v>1512</v>
      </c>
      <c r="E185" s="2">
        <f>SUM(E186:E192)</f>
        <v>53</v>
      </c>
      <c r="F185" s="2">
        <f>SUM(F186:F192)</f>
        <v>231</v>
      </c>
      <c r="G185" s="2">
        <f>SUM(G186:G192)</f>
        <v>557</v>
      </c>
      <c r="H185" s="2">
        <f>SUM(H186:H192)</f>
        <v>671</v>
      </c>
      <c r="V185" s="115"/>
    </row>
    <row r="186" spans="2:22" ht="12.75" customHeight="1" x14ac:dyDescent="0.25">
      <c r="B186" s="188"/>
      <c r="C186" s="5" t="s">
        <v>162</v>
      </c>
      <c r="D186" s="2">
        <f t="shared" si="21"/>
        <v>774</v>
      </c>
      <c r="E186" s="3">
        <v>29</v>
      </c>
      <c r="F186" s="3">
        <v>104</v>
      </c>
      <c r="G186" s="3">
        <v>299</v>
      </c>
      <c r="H186" s="3">
        <v>342</v>
      </c>
      <c r="V186" s="115"/>
    </row>
    <row r="187" spans="2:22" ht="12.75" customHeight="1" x14ac:dyDescent="0.25">
      <c r="B187" s="188"/>
      <c r="C187" s="5" t="s">
        <v>88</v>
      </c>
      <c r="D187" s="114">
        <f t="shared" si="21"/>
        <v>120</v>
      </c>
      <c r="E187" s="3">
        <v>4</v>
      </c>
      <c r="F187" s="3">
        <v>25</v>
      </c>
      <c r="G187" s="3">
        <v>37</v>
      </c>
      <c r="H187" s="3">
        <v>54</v>
      </c>
      <c r="V187" s="115"/>
    </row>
    <row r="188" spans="2:22" ht="12.75" customHeight="1" x14ac:dyDescent="0.25">
      <c r="B188" s="188"/>
      <c r="C188" s="5" t="s">
        <v>89</v>
      </c>
      <c r="D188" s="114">
        <f t="shared" si="21"/>
        <v>364</v>
      </c>
      <c r="E188" s="3">
        <v>14</v>
      </c>
      <c r="F188" s="3">
        <v>60</v>
      </c>
      <c r="G188" s="3">
        <v>126</v>
      </c>
      <c r="H188" s="3">
        <v>164</v>
      </c>
      <c r="V188" s="115"/>
    </row>
    <row r="189" spans="2:22" ht="12.75" customHeight="1" x14ac:dyDescent="0.25">
      <c r="B189" s="188"/>
      <c r="C189" s="5" t="s">
        <v>90</v>
      </c>
      <c r="D189" s="114">
        <f t="shared" si="21"/>
        <v>135</v>
      </c>
      <c r="E189" s="3">
        <v>2</v>
      </c>
      <c r="F189" s="3">
        <v>24</v>
      </c>
      <c r="G189" s="3">
        <v>55</v>
      </c>
      <c r="H189" s="3">
        <v>54</v>
      </c>
      <c r="V189" s="115"/>
    </row>
    <row r="190" spans="2:22" ht="12.75" customHeight="1" x14ac:dyDescent="0.25">
      <c r="B190" s="188"/>
      <c r="C190" s="5" t="s">
        <v>91</v>
      </c>
      <c r="D190" s="114">
        <f t="shared" si="21"/>
        <v>82</v>
      </c>
      <c r="E190" s="3">
        <v>4</v>
      </c>
      <c r="F190" s="3">
        <v>12</v>
      </c>
      <c r="G190" s="3">
        <v>27</v>
      </c>
      <c r="H190" s="3">
        <v>39</v>
      </c>
      <c r="V190" s="115"/>
    </row>
    <row r="191" spans="2:22" ht="12.75" customHeight="1" x14ac:dyDescent="0.25">
      <c r="B191" s="188"/>
      <c r="C191" s="5" t="s">
        <v>92</v>
      </c>
      <c r="D191" s="114">
        <f t="shared" si="21"/>
        <v>27</v>
      </c>
      <c r="E191" s="3">
        <v>0</v>
      </c>
      <c r="F191" s="3">
        <v>4</v>
      </c>
      <c r="G191" s="3">
        <v>10</v>
      </c>
      <c r="H191" s="3">
        <v>13</v>
      </c>
      <c r="V191" s="115"/>
    </row>
    <row r="192" spans="2:22" ht="12.75" customHeight="1" x14ac:dyDescent="0.25">
      <c r="B192" s="189"/>
      <c r="C192" s="5" t="s">
        <v>93</v>
      </c>
      <c r="D192" s="114">
        <f t="shared" si="21"/>
        <v>10</v>
      </c>
      <c r="E192" s="3">
        <v>0</v>
      </c>
      <c r="F192" s="3">
        <v>2</v>
      </c>
      <c r="G192" s="3">
        <v>3</v>
      </c>
      <c r="H192" s="3">
        <v>5</v>
      </c>
      <c r="V192" s="115"/>
    </row>
    <row r="193" spans="2:22" ht="12.75" customHeight="1" x14ac:dyDescent="0.25">
      <c r="B193" s="187" t="s">
        <v>163</v>
      </c>
      <c r="C193" s="5" t="s">
        <v>49</v>
      </c>
      <c r="D193" s="114">
        <f t="shared" si="21"/>
        <v>260</v>
      </c>
      <c r="E193" s="3">
        <v>11</v>
      </c>
      <c r="F193" s="3">
        <v>36</v>
      </c>
      <c r="G193" s="3">
        <v>101</v>
      </c>
      <c r="H193" s="3">
        <v>112</v>
      </c>
      <c r="V193" s="115"/>
    </row>
    <row r="194" spans="2:22" ht="12.75" customHeight="1" x14ac:dyDescent="0.25">
      <c r="B194" s="188"/>
      <c r="C194" s="5" t="s">
        <v>94</v>
      </c>
      <c r="D194" s="114">
        <f t="shared" si="21"/>
        <v>30</v>
      </c>
      <c r="E194" s="3">
        <v>1</v>
      </c>
      <c r="F194" s="3">
        <v>1</v>
      </c>
      <c r="G194" s="3">
        <v>14</v>
      </c>
      <c r="H194" s="3">
        <v>14</v>
      </c>
      <c r="V194" s="115"/>
    </row>
    <row r="195" spans="2:22" ht="12.75" customHeight="1" x14ac:dyDescent="0.25">
      <c r="B195" s="188"/>
      <c r="C195" s="5" t="s">
        <v>95</v>
      </c>
      <c r="D195" s="114">
        <f t="shared" si="21"/>
        <v>111</v>
      </c>
      <c r="E195" s="3">
        <v>3</v>
      </c>
      <c r="F195" s="3">
        <v>8</v>
      </c>
      <c r="G195" s="3">
        <v>43</v>
      </c>
      <c r="H195" s="3">
        <v>57</v>
      </c>
      <c r="V195" s="115"/>
    </row>
    <row r="196" spans="2:22" ht="12.75" customHeight="1" x14ac:dyDescent="0.25">
      <c r="B196" s="188"/>
      <c r="C196" s="5" t="s">
        <v>96</v>
      </c>
      <c r="D196" s="114">
        <f t="shared" si="21"/>
        <v>94</v>
      </c>
      <c r="E196" s="3">
        <v>1</v>
      </c>
      <c r="F196" s="3">
        <v>17</v>
      </c>
      <c r="G196" s="3">
        <v>34</v>
      </c>
      <c r="H196" s="3">
        <v>42</v>
      </c>
      <c r="V196" s="115"/>
    </row>
    <row r="197" spans="2:22" ht="12.75" customHeight="1" x14ac:dyDescent="0.25">
      <c r="B197" s="190"/>
      <c r="C197" s="5" t="s">
        <v>97</v>
      </c>
      <c r="D197" s="114">
        <f t="shared" si="21"/>
        <v>154</v>
      </c>
      <c r="E197" s="3">
        <v>7</v>
      </c>
      <c r="F197" s="3">
        <v>24</v>
      </c>
      <c r="G197" s="3">
        <v>66</v>
      </c>
      <c r="H197" s="3">
        <v>57</v>
      </c>
      <c r="V197" s="115"/>
    </row>
    <row r="198" spans="2:22" ht="12.75" customHeight="1" x14ac:dyDescent="0.25">
      <c r="B198" s="187" t="s">
        <v>164</v>
      </c>
      <c r="C198" s="5" t="s">
        <v>112</v>
      </c>
      <c r="D198" s="114">
        <f t="shared" si="21"/>
        <v>523</v>
      </c>
      <c r="E198" s="3">
        <v>16</v>
      </c>
      <c r="F198" s="3">
        <v>92</v>
      </c>
      <c r="G198" s="3">
        <v>169</v>
      </c>
      <c r="H198" s="3">
        <v>246</v>
      </c>
      <c r="V198" s="115"/>
    </row>
    <row r="199" spans="2:22" ht="12.75" customHeight="1" x14ac:dyDescent="0.25">
      <c r="B199" s="188"/>
      <c r="C199" s="5" t="s">
        <v>98</v>
      </c>
      <c r="D199" s="114">
        <f t="shared" si="21"/>
        <v>818</v>
      </c>
      <c r="E199" s="3">
        <v>29</v>
      </c>
      <c r="F199" s="3">
        <v>111</v>
      </c>
      <c r="G199" s="3">
        <v>329</v>
      </c>
      <c r="H199" s="3">
        <v>349</v>
      </c>
      <c r="V199" s="115"/>
    </row>
    <row r="200" spans="2:22" ht="12.75" customHeight="1" x14ac:dyDescent="0.25">
      <c r="B200" s="188"/>
      <c r="C200" s="5" t="s">
        <v>113</v>
      </c>
      <c r="D200" s="114">
        <f t="shared" si="21"/>
        <v>171</v>
      </c>
      <c r="E200" s="3">
        <v>8</v>
      </c>
      <c r="F200" s="3">
        <v>28</v>
      </c>
      <c r="G200" s="3">
        <v>59</v>
      </c>
      <c r="H200" s="3">
        <v>76</v>
      </c>
      <c r="V200" s="115"/>
    </row>
    <row r="201" spans="2:22" ht="12.75" customHeight="1" x14ac:dyDescent="0.25">
      <c r="B201" s="187" t="s">
        <v>165</v>
      </c>
      <c r="C201" s="5" t="s">
        <v>99</v>
      </c>
      <c r="D201" s="114">
        <f t="shared" si="21"/>
        <v>528</v>
      </c>
      <c r="E201" s="3">
        <v>15</v>
      </c>
      <c r="F201" s="3">
        <v>89</v>
      </c>
      <c r="G201" s="3">
        <v>198</v>
      </c>
      <c r="H201" s="3">
        <v>226</v>
      </c>
      <c r="V201" s="115"/>
    </row>
    <row r="202" spans="2:22" ht="12.75" customHeight="1" x14ac:dyDescent="0.25">
      <c r="B202" s="188"/>
      <c r="C202" s="5" t="s">
        <v>100</v>
      </c>
      <c r="D202" s="114">
        <f t="shared" si="21"/>
        <v>813</v>
      </c>
      <c r="E202" s="3">
        <v>24</v>
      </c>
      <c r="F202" s="3">
        <v>116</v>
      </c>
      <c r="G202" s="3">
        <v>302</v>
      </c>
      <c r="H202" s="3">
        <v>371</v>
      </c>
      <c r="V202" s="115"/>
    </row>
    <row r="203" spans="2:22" ht="12.75" customHeight="1" x14ac:dyDescent="0.25">
      <c r="B203" s="188"/>
      <c r="C203" s="5" t="s">
        <v>101</v>
      </c>
      <c r="D203" s="114">
        <f t="shared" si="21"/>
        <v>85</v>
      </c>
      <c r="E203" s="3">
        <v>8</v>
      </c>
      <c r="F203" s="3">
        <v>14</v>
      </c>
      <c r="G203" s="3">
        <v>33</v>
      </c>
      <c r="H203" s="3">
        <v>30</v>
      </c>
    </row>
    <row r="204" spans="2:22" ht="12.75" customHeight="1" x14ac:dyDescent="0.25">
      <c r="B204" s="188"/>
      <c r="C204" s="5" t="s">
        <v>102</v>
      </c>
      <c r="D204" s="114">
        <f t="shared" si="21"/>
        <v>21</v>
      </c>
      <c r="E204" s="3">
        <v>2</v>
      </c>
      <c r="F204" s="3">
        <v>3</v>
      </c>
      <c r="G204" s="3">
        <v>7</v>
      </c>
      <c r="H204" s="3">
        <v>9</v>
      </c>
    </row>
    <row r="205" spans="2:22" ht="12.75" customHeight="1" x14ac:dyDescent="0.25">
      <c r="B205" s="190"/>
      <c r="C205" s="5" t="s">
        <v>103</v>
      </c>
      <c r="D205" s="2">
        <f t="shared" si="21"/>
        <v>65</v>
      </c>
      <c r="E205" s="2">
        <v>4</v>
      </c>
      <c r="F205" s="2">
        <v>9</v>
      </c>
      <c r="G205" s="2">
        <v>17</v>
      </c>
      <c r="H205" s="2">
        <v>35</v>
      </c>
    </row>
  </sheetData>
  <mergeCells count="70">
    <mergeCell ref="B5:C6"/>
    <mergeCell ref="D5:H5"/>
    <mergeCell ref="K5:L6"/>
    <mergeCell ref="M5:M6"/>
    <mergeCell ref="B7:B9"/>
    <mergeCell ref="K7:K9"/>
    <mergeCell ref="B20:B22"/>
    <mergeCell ref="K20:K22"/>
    <mergeCell ref="B23:B26"/>
    <mergeCell ref="K23:K26"/>
    <mergeCell ref="B30:C31"/>
    <mergeCell ref="B10:B13"/>
    <mergeCell ref="K10:K13"/>
    <mergeCell ref="B14:B17"/>
    <mergeCell ref="K14:K17"/>
    <mergeCell ref="B18:B19"/>
    <mergeCell ref="K18:K19"/>
    <mergeCell ref="B65:B68"/>
    <mergeCell ref="B69:B70"/>
    <mergeCell ref="B71:B73"/>
    <mergeCell ref="B74:B77"/>
    <mergeCell ref="B81:C82"/>
    <mergeCell ref="B61:B64"/>
    <mergeCell ref="M30:M31"/>
    <mergeCell ref="B32:B39"/>
    <mergeCell ref="K32:K39"/>
    <mergeCell ref="B40:B44"/>
    <mergeCell ref="K40:K44"/>
    <mergeCell ref="B45:B47"/>
    <mergeCell ref="K45:K47"/>
    <mergeCell ref="B48:B52"/>
    <mergeCell ref="K48:K52"/>
    <mergeCell ref="B56:C57"/>
    <mergeCell ref="D56:H56"/>
    <mergeCell ref="B58:B60"/>
    <mergeCell ref="D30:H30"/>
    <mergeCell ref="K30:L31"/>
    <mergeCell ref="B158:C159"/>
    <mergeCell ref="D158:H158"/>
    <mergeCell ref="D81:H81"/>
    <mergeCell ref="B83:B90"/>
    <mergeCell ref="B91:B95"/>
    <mergeCell ref="B96:B98"/>
    <mergeCell ref="D132:H132"/>
    <mergeCell ref="B99:B103"/>
    <mergeCell ref="B107:C108"/>
    <mergeCell ref="D107:H107"/>
    <mergeCell ref="D183:H183"/>
    <mergeCell ref="B150:B154"/>
    <mergeCell ref="B109:B111"/>
    <mergeCell ref="B112:B115"/>
    <mergeCell ref="B116:B119"/>
    <mergeCell ref="B120:B121"/>
    <mergeCell ref="B122:B124"/>
    <mergeCell ref="B125:B128"/>
    <mergeCell ref="B132:C133"/>
    <mergeCell ref="B171:B172"/>
    <mergeCell ref="B160:B162"/>
    <mergeCell ref="B163:B166"/>
    <mergeCell ref="B167:B170"/>
    <mergeCell ref="B134:B141"/>
    <mergeCell ref="B142:B146"/>
    <mergeCell ref="B147:B149"/>
    <mergeCell ref="B198:B200"/>
    <mergeCell ref="B201:B205"/>
    <mergeCell ref="B173:B175"/>
    <mergeCell ref="B176:B179"/>
    <mergeCell ref="B183:C184"/>
    <mergeCell ref="B185:B192"/>
    <mergeCell ref="B193:B197"/>
  </mergeCells>
  <conditionalFormatting sqref="D160:H179">
    <cfRule type="expression" dxfId="58" priority="4" stopIfTrue="1">
      <formula>"&lt;10"</formula>
    </cfRule>
  </conditionalFormatting>
  <conditionalFormatting sqref="D160:H179">
    <cfRule type="cellIs" dxfId="57" priority="3" operator="lessThan">
      <formula>10</formula>
    </cfRule>
  </conditionalFormatting>
  <conditionalFormatting sqref="D185:H205">
    <cfRule type="expression" dxfId="56" priority="2" stopIfTrue="1">
      <formula>"&lt;10"</formula>
    </cfRule>
  </conditionalFormatting>
  <conditionalFormatting sqref="D185:H205">
    <cfRule type="cellIs" dxfId="55" priority="1" operator="lessThan">
      <formula>10</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06"/>
  <sheetViews>
    <sheetView showGridLines="0" zoomScaleNormal="100" workbookViewId="0">
      <pane ySplit="7" topLeftCell="A8" activePane="bottomLeft" state="frozen"/>
      <selection pane="bottomLeft" activeCell="I66" sqref="I66"/>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9" width="11.42578125" style="8"/>
    <col min="10" max="10" width="9.140625" style="8" customWidth="1"/>
    <col min="11" max="13" width="11.42578125" style="8"/>
    <col min="14" max="14" width="14.85546875" style="8" customWidth="1"/>
    <col min="15" max="22" width="11.42578125" style="8"/>
  </cols>
  <sheetData>
    <row r="2" spans="2:22" ht="15.75" x14ac:dyDescent="0.25">
      <c r="B2" s="18" t="s">
        <v>177</v>
      </c>
    </row>
    <row r="4" spans="2:22" ht="12.75" customHeight="1" x14ac:dyDescent="0.25"/>
    <row r="5" spans="2:22" ht="12.75" customHeight="1" x14ac:dyDescent="0.25">
      <c r="V5"/>
    </row>
    <row r="6" spans="2:22" ht="12.75" customHeight="1" x14ac:dyDescent="0.25">
      <c r="B6" s="194" t="s">
        <v>26</v>
      </c>
      <c r="C6" s="195"/>
      <c r="D6" s="198" t="s">
        <v>176</v>
      </c>
      <c r="E6" s="198"/>
      <c r="F6" s="198"/>
      <c r="G6" s="198"/>
      <c r="H6" s="198"/>
      <c r="K6" s="201" t="s">
        <v>172</v>
      </c>
      <c r="L6" s="201"/>
      <c r="M6" s="199" t="s">
        <v>176</v>
      </c>
      <c r="V6" s="115"/>
    </row>
    <row r="7" spans="2:22" ht="44.1" customHeight="1" x14ac:dyDescent="0.25">
      <c r="B7" s="196"/>
      <c r="C7" s="197"/>
      <c r="D7" s="116" t="s">
        <v>19</v>
      </c>
      <c r="E7" s="116" t="s">
        <v>170</v>
      </c>
      <c r="F7" s="116" t="s">
        <v>169</v>
      </c>
      <c r="G7" s="116" t="s">
        <v>168</v>
      </c>
      <c r="H7" s="116" t="s">
        <v>167</v>
      </c>
      <c r="K7" s="201"/>
      <c r="L7" s="201"/>
      <c r="M7" s="200"/>
      <c r="V7" s="115"/>
    </row>
    <row r="8" spans="2:22" ht="12.75" customHeight="1" x14ac:dyDescent="0.25">
      <c r="B8" s="160" t="s">
        <v>21</v>
      </c>
      <c r="C8" s="105" t="s">
        <v>19</v>
      </c>
      <c r="D8" s="2">
        <v>522467.74257759948</v>
      </c>
      <c r="E8" s="2">
        <v>34459.790376906698</v>
      </c>
      <c r="F8" s="2">
        <v>186656.75011876354</v>
      </c>
      <c r="G8" s="2">
        <v>249221.18251321057</v>
      </c>
      <c r="H8" s="2">
        <v>52130.019568718657</v>
      </c>
      <c r="K8" s="160" t="s">
        <v>21</v>
      </c>
      <c r="L8" s="105" t="s">
        <v>19</v>
      </c>
      <c r="M8" s="123">
        <v>6.5387565457528867</v>
      </c>
      <c r="V8" s="115"/>
    </row>
    <row r="9" spans="2:22" ht="12.75" customHeight="1" x14ac:dyDescent="0.25">
      <c r="B9" s="161"/>
      <c r="C9" s="5" t="s">
        <v>2</v>
      </c>
      <c r="D9" s="2">
        <v>261434.19983393978</v>
      </c>
      <c r="E9" s="3">
        <v>17811.354764689801</v>
      </c>
      <c r="F9" s="3">
        <v>93751.444883431381</v>
      </c>
      <c r="G9" s="3">
        <v>126424.78993260091</v>
      </c>
      <c r="H9" s="3">
        <v>23446.610253217703</v>
      </c>
      <c r="K9" s="161"/>
      <c r="L9" s="5" t="s">
        <v>2</v>
      </c>
      <c r="M9" s="121">
        <v>6.5965453168655994</v>
      </c>
      <c r="V9" s="115"/>
    </row>
    <row r="10" spans="2:22" ht="12.75" customHeight="1" x14ac:dyDescent="0.25">
      <c r="B10" s="162"/>
      <c r="C10" s="5" t="s">
        <v>3</v>
      </c>
      <c r="D10" s="2">
        <v>261033.54274365967</v>
      </c>
      <c r="E10" s="3">
        <v>16648.435612216897</v>
      </c>
      <c r="F10" s="3">
        <v>92905.305235332155</v>
      </c>
      <c r="G10" s="3">
        <v>122796.39258060967</v>
      </c>
      <c r="H10" s="3">
        <v>28683.409315500954</v>
      </c>
      <c r="K10" s="162"/>
      <c r="L10" s="5" t="s">
        <v>3</v>
      </c>
      <c r="M10" s="121">
        <v>6.5163025195507558</v>
      </c>
      <c r="V10" s="115"/>
    </row>
    <row r="11" spans="2:22" ht="12.75" customHeight="1" x14ac:dyDescent="0.25">
      <c r="B11" s="160" t="s">
        <v>22</v>
      </c>
      <c r="C11" s="5" t="s">
        <v>4</v>
      </c>
      <c r="D11" s="2">
        <v>98079.778762282411</v>
      </c>
      <c r="E11" s="3">
        <v>7166.4790749467702</v>
      </c>
      <c r="F11" s="3">
        <v>32604.417142050432</v>
      </c>
      <c r="G11" s="3">
        <v>49819.799828718635</v>
      </c>
      <c r="H11" s="3">
        <v>8489.0827165665887</v>
      </c>
      <c r="K11" s="160" t="s">
        <v>22</v>
      </c>
      <c r="L11" s="5" t="s">
        <v>4</v>
      </c>
      <c r="M11" s="121">
        <v>6.5101033737661069</v>
      </c>
      <c r="V11" s="115"/>
    </row>
    <row r="12" spans="2:22" ht="12.75" customHeight="1" x14ac:dyDescent="0.25">
      <c r="B12" s="161"/>
      <c r="C12" s="5" t="s">
        <v>5</v>
      </c>
      <c r="D12" s="2">
        <v>130417.86914365046</v>
      </c>
      <c r="E12" s="3">
        <v>12042.884981351232</v>
      </c>
      <c r="F12" s="3">
        <v>44245.66964756832</v>
      </c>
      <c r="G12" s="3">
        <v>61186.872276577844</v>
      </c>
      <c r="H12" s="3">
        <v>12942.442238153073</v>
      </c>
      <c r="K12" s="161"/>
      <c r="L12" s="5" t="s">
        <v>5</v>
      </c>
      <c r="M12" s="121">
        <v>6.5747792093379198</v>
      </c>
      <c r="V12" s="115"/>
    </row>
    <row r="13" spans="2:22" ht="12.75" customHeight="1" x14ac:dyDescent="0.25">
      <c r="B13" s="161"/>
      <c r="C13" s="5" t="s">
        <v>6</v>
      </c>
      <c r="D13" s="2">
        <v>141983.7905277868</v>
      </c>
      <c r="E13" s="3">
        <v>5406.1539024392941</v>
      </c>
      <c r="F13" s="3">
        <v>52482.367775310173</v>
      </c>
      <c r="G13" s="3">
        <v>70546.86930177793</v>
      </c>
      <c r="H13" s="3">
        <v>13548.399548259398</v>
      </c>
      <c r="K13" s="161"/>
      <c r="L13" s="5" t="s">
        <v>6</v>
      </c>
      <c r="M13" s="121">
        <v>6.6356356577809992</v>
      </c>
      <c r="V13" s="115"/>
    </row>
    <row r="14" spans="2:22" ht="12.75" customHeight="1" x14ac:dyDescent="0.25">
      <c r="B14" s="162"/>
      <c r="C14" s="5" t="s">
        <v>7</v>
      </c>
      <c r="D14" s="2">
        <v>151986.30414388032</v>
      </c>
      <c r="E14" s="3">
        <v>9844.2724181694102</v>
      </c>
      <c r="F14" s="3">
        <v>57324.295553834709</v>
      </c>
      <c r="G14" s="3">
        <v>67667.641106136609</v>
      </c>
      <c r="H14" s="3">
        <v>17150.095065739584</v>
      </c>
      <c r="K14" s="162"/>
      <c r="L14" s="5" t="s">
        <v>7</v>
      </c>
      <c r="M14" s="121">
        <v>6.496687031689488</v>
      </c>
      <c r="V14" s="115"/>
    </row>
    <row r="15" spans="2:22" ht="12.75" customHeight="1" x14ac:dyDescent="0.25">
      <c r="B15" s="187" t="s">
        <v>23</v>
      </c>
      <c r="C15" s="5" t="s">
        <v>8</v>
      </c>
      <c r="D15" s="2">
        <v>225844.6347040307</v>
      </c>
      <c r="E15" s="3">
        <v>11021.321470780167</v>
      </c>
      <c r="F15" s="3">
        <v>87426.429522800157</v>
      </c>
      <c r="G15" s="3">
        <v>101200.24785583993</v>
      </c>
      <c r="H15" s="3">
        <v>26196.635854610449</v>
      </c>
      <c r="K15" s="160" t="s">
        <v>23</v>
      </c>
      <c r="L15" s="5" t="s">
        <v>8</v>
      </c>
      <c r="M15" s="121">
        <v>6.5640023406742856</v>
      </c>
      <c r="V15" s="115"/>
    </row>
    <row r="16" spans="2:22" ht="12.75" customHeight="1" x14ac:dyDescent="0.25">
      <c r="B16" s="188"/>
      <c r="C16" s="5" t="s">
        <v>9</v>
      </c>
      <c r="D16" s="2">
        <v>159926.28798191718</v>
      </c>
      <c r="E16" s="3">
        <v>13429.766600206427</v>
      </c>
      <c r="F16" s="3">
        <v>58544.890637436212</v>
      </c>
      <c r="G16" s="3">
        <v>70659.943751429251</v>
      </c>
      <c r="H16" s="3">
        <v>17291.686992845305</v>
      </c>
      <c r="K16" s="161"/>
      <c r="L16" s="5" t="s">
        <v>9</v>
      </c>
      <c r="M16" s="121">
        <v>6.5615910823263599</v>
      </c>
      <c r="V16" s="115"/>
    </row>
    <row r="17" spans="2:22" ht="12.75" customHeight="1" x14ac:dyDescent="0.25">
      <c r="B17" s="188"/>
      <c r="C17" s="5" t="s">
        <v>10</v>
      </c>
      <c r="D17" s="2">
        <v>134568.32219428351</v>
      </c>
      <c r="E17" s="3">
        <v>10008.702305920111</v>
      </c>
      <c r="F17" s="3">
        <v>40444.517677825483</v>
      </c>
      <c r="G17" s="3">
        <v>77241.272155941682</v>
      </c>
      <c r="H17" s="3">
        <v>6873.8300545962302</v>
      </c>
      <c r="K17" s="161"/>
      <c r="L17" s="5" t="s">
        <v>10</v>
      </c>
      <c r="M17" s="121">
        <v>6.5045954821962155</v>
      </c>
      <c r="V17" s="115"/>
    </row>
    <row r="18" spans="2:22" ht="12.75" customHeight="1" x14ac:dyDescent="0.25">
      <c r="B18" s="188"/>
      <c r="C18" s="5" t="s">
        <v>77</v>
      </c>
      <c r="D18" s="13"/>
      <c r="E18" s="13"/>
      <c r="F18" s="13"/>
      <c r="G18" s="13"/>
      <c r="H18" s="13"/>
      <c r="K18" s="162"/>
      <c r="L18" s="5" t="s">
        <v>77</v>
      </c>
      <c r="M18" s="125"/>
      <c r="V18" s="115"/>
    </row>
    <row r="19" spans="2:22" ht="12.75" customHeight="1" x14ac:dyDescent="0.25">
      <c r="B19" s="188" t="s">
        <v>38</v>
      </c>
      <c r="C19" s="5" t="s">
        <v>37</v>
      </c>
      <c r="D19" s="2">
        <v>489981.79584541067</v>
      </c>
      <c r="E19" s="3">
        <v>34128.083306199638</v>
      </c>
      <c r="F19" s="3">
        <v>177795.1402079633</v>
      </c>
      <c r="G19" s="3">
        <v>236161.06800911538</v>
      </c>
      <c r="H19" s="3">
        <v>41897.50432213235</v>
      </c>
      <c r="K19" s="160" t="s">
        <v>38</v>
      </c>
      <c r="L19" s="5" t="s">
        <v>37</v>
      </c>
      <c r="M19" s="121">
        <v>6.4967770828600528</v>
      </c>
      <c r="V19" s="115"/>
    </row>
    <row r="20" spans="2:22" ht="12.75" customHeight="1" x14ac:dyDescent="0.25">
      <c r="B20" s="189"/>
      <c r="C20" s="5" t="s">
        <v>20</v>
      </c>
      <c r="D20" s="2">
        <v>32485.946732188422</v>
      </c>
      <c r="E20" s="13"/>
      <c r="F20" s="3">
        <v>8861.6099108000817</v>
      </c>
      <c r="G20" s="3">
        <v>13060.114504094969</v>
      </c>
      <c r="H20" s="3">
        <v>10232.515246586298</v>
      </c>
      <c r="K20" s="161"/>
      <c r="L20" s="5" t="s">
        <v>20</v>
      </c>
      <c r="M20" s="121">
        <v>7.4536917249282757</v>
      </c>
      <c r="V20" s="115"/>
    </row>
    <row r="21" spans="2:22" ht="12.75" customHeight="1" x14ac:dyDescent="0.25">
      <c r="B21" s="160" t="s">
        <v>25</v>
      </c>
      <c r="C21" s="5" t="s">
        <v>11</v>
      </c>
      <c r="D21" s="2">
        <v>68482.532989965708</v>
      </c>
      <c r="E21" s="3">
        <v>5822.7612777716513</v>
      </c>
      <c r="F21" s="3">
        <v>27787.531625592543</v>
      </c>
      <c r="G21" s="3">
        <v>30106.787303743266</v>
      </c>
      <c r="H21" s="3">
        <v>4765.4527828582468</v>
      </c>
      <c r="K21" s="160" t="s">
        <v>25</v>
      </c>
      <c r="L21" s="5" t="s">
        <v>11</v>
      </c>
      <c r="M21" s="121">
        <v>6.3053118449960159</v>
      </c>
      <c r="V21" s="115"/>
    </row>
    <row r="22" spans="2:22" ht="12.75" customHeight="1" x14ac:dyDescent="0.25">
      <c r="B22" s="161"/>
      <c r="C22" s="5" t="s">
        <v>12</v>
      </c>
      <c r="D22" s="2">
        <v>147625.79618206283</v>
      </c>
      <c r="E22" s="3">
        <v>10431.885486007575</v>
      </c>
      <c r="F22" s="3">
        <v>49744.196145921327</v>
      </c>
      <c r="G22" s="3">
        <v>73106.810945870573</v>
      </c>
      <c r="H22" s="3">
        <v>14342.903604263343</v>
      </c>
      <c r="K22" s="161"/>
      <c r="L22" s="5" t="s">
        <v>12</v>
      </c>
      <c r="M22" s="121">
        <v>6.5886328240084939</v>
      </c>
      <c r="V22" s="115"/>
    </row>
    <row r="23" spans="2:22" ht="12.75" customHeight="1" x14ac:dyDescent="0.25">
      <c r="B23" s="162"/>
      <c r="C23" s="5" t="s">
        <v>13</v>
      </c>
      <c r="D23" s="2">
        <v>306359.41340557113</v>
      </c>
      <c r="E23" s="3">
        <v>18205.14361312749</v>
      </c>
      <c r="F23" s="3">
        <v>109125.02234724969</v>
      </c>
      <c r="G23" s="3">
        <v>146007.58426359695</v>
      </c>
      <c r="H23" s="3">
        <v>33021.663181597047</v>
      </c>
      <c r="K23" s="162"/>
      <c r="L23" s="5" t="s">
        <v>13</v>
      </c>
      <c r="M23" s="121">
        <v>6.5969514030030068</v>
      </c>
      <c r="V23" s="115"/>
    </row>
    <row r="24" spans="2:22" ht="12.75" customHeight="1" x14ac:dyDescent="0.25">
      <c r="B24" s="160" t="s">
        <v>24</v>
      </c>
      <c r="C24" s="5" t="s">
        <v>14</v>
      </c>
      <c r="D24" s="2">
        <v>55153.903900754267</v>
      </c>
      <c r="E24" s="3">
        <v>5225.8364050817036</v>
      </c>
      <c r="F24" s="3">
        <v>20852.404733448726</v>
      </c>
      <c r="G24" s="3">
        <v>25194.65285823237</v>
      </c>
      <c r="H24" s="3">
        <v>3881.0099039914717</v>
      </c>
      <c r="K24" s="160" t="s">
        <v>24</v>
      </c>
      <c r="L24" s="5" t="s">
        <v>14</v>
      </c>
      <c r="M24" s="121">
        <v>6.3203520958206409</v>
      </c>
      <c r="V24" s="115"/>
    </row>
    <row r="25" spans="2:22" ht="12.75" customHeight="1" x14ac:dyDescent="0.25">
      <c r="B25" s="161"/>
      <c r="C25" s="5" t="s">
        <v>15</v>
      </c>
      <c r="D25" s="2">
        <v>295746.45221675996</v>
      </c>
      <c r="E25" s="3">
        <v>16789.13760802148</v>
      </c>
      <c r="F25" s="3">
        <v>104011.19241606972</v>
      </c>
      <c r="G25" s="3">
        <v>143942.29067940338</v>
      </c>
      <c r="H25" s="3">
        <v>31003.831513265384</v>
      </c>
      <c r="K25" s="161"/>
      <c r="L25" s="5" t="s">
        <v>15</v>
      </c>
      <c r="M25" s="121">
        <v>6.6074541696167497</v>
      </c>
      <c r="V25" s="115"/>
    </row>
    <row r="26" spans="2:22" ht="12.75" customHeight="1" x14ac:dyDescent="0.25">
      <c r="B26" s="161"/>
      <c r="C26" s="5" t="s">
        <v>16</v>
      </c>
      <c r="D26" s="2">
        <v>54203.670614516195</v>
      </c>
      <c r="E26" s="3">
        <v>4384.4270304858555</v>
      </c>
      <c r="F26" s="3">
        <v>17944.245121463504</v>
      </c>
      <c r="G26" s="3">
        <v>28550.41159387997</v>
      </c>
      <c r="H26" s="3">
        <v>3324.5868686868689</v>
      </c>
      <c r="K26" s="161"/>
      <c r="L26" s="5" t="s">
        <v>16</v>
      </c>
      <c r="M26" s="121">
        <v>6.4148036227987095</v>
      </c>
      <c r="V26" s="115"/>
    </row>
    <row r="27" spans="2:22" ht="12.75" customHeight="1" x14ac:dyDescent="0.25">
      <c r="B27" s="162"/>
      <c r="C27" s="5" t="s">
        <v>17</v>
      </c>
      <c r="D27" s="2">
        <v>117363.71584556907</v>
      </c>
      <c r="E27" s="3">
        <v>8060.3893333176729</v>
      </c>
      <c r="F27" s="3">
        <v>43848.907847781506</v>
      </c>
      <c r="G27" s="3">
        <v>51533.827381694973</v>
      </c>
      <c r="H27" s="3">
        <v>13920.591282774918</v>
      </c>
      <c r="K27" s="162"/>
      <c r="L27" s="5" t="s">
        <v>17</v>
      </c>
      <c r="M27" s="121">
        <v>6.6037557956691053</v>
      </c>
      <c r="V27" s="115"/>
    </row>
    <row r="28" spans="2:22" ht="12.75" customHeight="1" x14ac:dyDescent="0.25">
      <c r="B28" s="21"/>
      <c r="C28" s="15"/>
      <c r="D28" s="15"/>
      <c r="E28" s="16"/>
      <c r="F28" s="16"/>
      <c r="G28" s="16"/>
      <c r="H28" s="16"/>
      <c r="K28" s="21"/>
      <c r="L28" s="15"/>
      <c r="M28" s="124"/>
      <c r="V28" s="115"/>
    </row>
    <row r="29" spans="2:22" ht="12.75" customHeight="1" x14ac:dyDescent="0.25">
      <c r="B29" s="21"/>
      <c r="C29" s="15"/>
      <c r="D29" s="15"/>
      <c r="E29" s="16"/>
      <c r="F29" s="16"/>
      <c r="G29" s="16"/>
      <c r="H29" s="16"/>
      <c r="K29" s="21"/>
      <c r="L29" s="15"/>
      <c r="M29" s="124"/>
      <c r="V29" s="115"/>
    </row>
    <row r="30" spans="2:22" ht="12.75" customHeight="1" x14ac:dyDescent="0.25">
      <c r="V30"/>
    </row>
    <row r="31" spans="2:22" ht="12.75" customHeight="1" x14ac:dyDescent="0.25">
      <c r="B31" s="194" t="s">
        <v>26</v>
      </c>
      <c r="C31" s="195"/>
      <c r="D31" s="198" t="s">
        <v>176</v>
      </c>
      <c r="E31" s="198"/>
      <c r="F31" s="198"/>
      <c r="G31" s="198"/>
      <c r="H31" s="198"/>
      <c r="K31" s="201" t="s">
        <v>172</v>
      </c>
      <c r="L31" s="201"/>
      <c r="M31" s="199" t="s">
        <v>176</v>
      </c>
      <c r="V31" s="115"/>
    </row>
    <row r="32" spans="2:22" ht="44.1" customHeight="1" x14ac:dyDescent="0.25">
      <c r="B32" s="196"/>
      <c r="C32" s="197"/>
      <c r="D32" s="116" t="s">
        <v>19</v>
      </c>
      <c r="E32" s="116" t="s">
        <v>170</v>
      </c>
      <c r="F32" s="116" t="s">
        <v>169</v>
      </c>
      <c r="G32" s="116" t="s">
        <v>168</v>
      </c>
      <c r="H32" s="116" t="s">
        <v>167</v>
      </c>
      <c r="K32" s="201"/>
      <c r="L32" s="201"/>
      <c r="M32" s="200"/>
      <c r="V32" s="115"/>
    </row>
    <row r="33" spans="2:22" ht="15" customHeight="1" x14ac:dyDescent="0.25">
      <c r="B33" s="187" t="s">
        <v>161</v>
      </c>
      <c r="C33" s="105" t="s">
        <v>19</v>
      </c>
      <c r="D33" s="2">
        <v>522467.74257759959</v>
      </c>
      <c r="E33" s="2">
        <v>34459.790376906712</v>
      </c>
      <c r="F33" s="2">
        <v>186656.75011876359</v>
      </c>
      <c r="G33" s="2">
        <v>249221.1825132106</v>
      </c>
      <c r="H33" s="2">
        <v>52130.019568718664</v>
      </c>
      <c r="K33" s="187" t="s">
        <v>161</v>
      </c>
      <c r="L33" s="105" t="s">
        <v>19</v>
      </c>
      <c r="M33" s="123">
        <v>6.5387565457528867</v>
      </c>
      <c r="V33" s="115"/>
    </row>
    <row r="34" spans="2:22" ht="12.75" customHeight="1" x14ac:dyDescent="0.25">
      <c r="B34" s="188"/>
      <c r="C34" s="5" t="s">
        <v>162</v>
      </c>
      <c r="D34" s="2">
        <v>277034.62665067369</v>
      </c>
      <c r="E34" s="3">
        <v>18886.306236405118</v>
      </c>
      <c r="F34" s="3">
        <v>93055.673297692105</v>
      </c>
      <c r="G34" s="3">
        <v>139948.79290031327</v>
      </c>
      <c r="H34" s="3">
        <v>25143.854216263211</v>
      </c>
      <c r="K34" s="188"/>
      <c r="L34" s="5" t="s">
        <v>162</v>
      </c>
      <c r="M34" s="121">
        <v>6.5457254814845829</v>
      </c>
      <c r="V34" s="115"/>
    </row>
    <row r="35" spans="2:22" ht="12.75" customHeight="1" x14ac:dyDescent="0.25">
      <c r="B35" s="188"/>
      <c r="C35" s="5" t="s">
        <v>88</v>
      </c>
      <c r="D35" s="2">
        <v>35860.478509104199</v>
      </c>
      <c r="E35" s="3">
        <v>2863.2754356754358</v>
      </c>
      <c r="F35" s="3">
        <v>13193.431938384925</v>
      </c>
      <c r="G35" s="3">
        <v>12488.885767454527</v>
      </c>
      <c r="H35" s="3">
        <v>7314.8853675893142</v>
      </c>
      <c r="K35" s="188"/>
      <c r="L35" s="5" t="s">
        <v>88</v>
      </c>
      <c r="M35" s="121">
        <v>6.6977237601481043</v>
      </c>
      <c r="V35" s="115"/>
    </row>
    <row r="36" spans="2:22" ht="12.75" customHeight="1" x14ac:dyDescent="0.25">
      <c r="B36" s="188"/>
      <c r="C36" s="5" t="s">
        <v>89</v>
      </c>
      <c r="D36" s="2">
        <v>123220.61839488577</v>
      </c>
      <c r="E36" s="3">
        <v>7599.6893888710156</v>
      </c>
      <c r="F36" s="3">
        <v>48464.182824678493</v>
      </c>
      <c r="G36" s="3">
        <v>52343.505425840791</v>
      </c>
      <c r="H36" s="3">
        <v>14813.240755495468</v>
      </c>
      <c r="K36" s="188"/>
      <c r="L36" s="5" t="s">
        <v>89</v>
      </c>
      <c r="M36" s="121">
        <v>6.5702924976097963</v>
      </c>
      <c r="V36" s="115"/>
    </row>
    <row r="37" spans="2:22" ht="12.75" customHeight="1" x14ac:dyDescent="0.25">
      <c r="B37" s="188"/>
      <c r="C37" s="5" t="s">
        <v>90</v>
      </c>
      <c r="D37" s="2">
        <v>53586.584016686611</v>
      </c>
      <c r="E37" s="13"/>
      <c r="F37" s="3">
        <v>20910.647531429306</v>
      </c>
      <c r="G37" s="3">
        <v>26332.764770955368</v>
      </c>
      <c r="H37" s="13"/>
      <c r="K37" s="188"/>
      <c r="L37" s="5" t="s">
        <v>90</v>
      </c>
      <c r="M37" s="121">
        <v>6.4950108857766624</v>
      </c>
      <c r="V37" s="115"/>
    </row>
    <row r="38" spans="2:22" ht="12.75" customHeight="1" x14ac:dyDescent="0.25">
      <c r="B38" s="188"/>
      <c r="C38" s="5" t="s">
        <v>91</v>
      </c>
      <c r="D38" s="2">
        <v>22220.628982154838</v>
      </c>
      <c r="E38" s="13"/>
      <c r="F38" s="3">
        <v>6886.1406795174216</v>
      </c>
      <c r="G38" s="3">
        <v>12917.224786207456</v>
      </c>
      <c r="H38" s="13"/>
      <c r="K38" s="188"/>
      <c r="L38" s="5" t="s">
        <v>91</v>
      </c>
      <c r="M38" s="121">
        <v>6.6977135505040062</v>
      </c>
      <c r="V38" s="115"/>
    </row>
    <row r="39" spans="2:22" ht="12.75" customHeight="1" x14ac:dyDescent="0.25">
      <c r="B39" s="188"/>
      <c r="C39" s="5" t="s">
        <v>92</v>
      </c>
      <c r="D39" s="2">
        <v>8284.9602069214161</v>
      </c>
      <c r="E39" s="13">
        <v>317.36363636363637</v>
      </c>
      <c r="F39" s="13">
        <v>3064.5796010296008</v>
      </c>
      <c r="G39" s="3">
        <v>4493.9966075372295</v>
      </c>
      <c r="H39" s="13"/>
      <c r="K39" s="188"/>
      <c r="L39" s="5" t="s">
        <v>92</v>
      </c>
      <c r="M39" s="121">
        <v>6.1882892590023362</v>
      </c>
      <c r="V39" s="115"/>
    </row>
    <row r="40" spans="2:22" ht="12.75" customHeight="1" x14ac:dyDescent="0.25">
      <c r="B40" s="189"/>
      <c r="C40" s="5" t="s">
        <v>93</v>
      </c>
      <c r="D40" s="2">
        <v>2259.8458171730231</v>
      </c>
      <c r="E40" s="13">
        <v>373.77777777777777</v>
      </c>
      <c r="F40" s="13">
        <v>1082.094246031746</v>
      </c>
      <c r="G40" s="3">
        <v>696.01225490196077</v>
      </c>
      <c r="H40" s="13"/>
      <c r="K40" s="189"/>
      <c r="L40" s="5" t="s">
        <v>93</v>
      </c>
      <c r="M40" s="121">
        <v>6.2296912197004568</v>
      </c>
      <c r="V40" s="115"/>
    </row>
    <row r="41" spans="2:22" ht="12.75" customHeight="1" x14ac:dyDescent="0.25">
      <c r="B41" s="187" t="s">
        <v>163</v>
      </c>
      <c r="C41" s="5" t="s">
        <v>49</v>
      </c>
      <c r="D41" s="2">
        <v>98581.851518359545</v>
      </c>
      <c r="E41" s="3">
        <v>7517.6123059109932</v>
      </c>
      <c r="F41" s="3">
        <v>36833.065231216904</v>
      </c>
      <c r="G41" s="3">
        <v>43896.173828881496</v>
      </c>
      <c r="H41" s="3">
        <v>10335.000152350151</v>
      </c>
      <c r="K41" s="187" t="s">
        <v>163</v>
      </c>
      <c r="L41" s="5" t="s">
        <v>49</v>
      </c>
      <c r="M41" s="121">
        <v>6.5863671280599965</v>
      </c>
      <c r="V41" s="115"/>
    </row>
    <row r="42" spans="2:22" ht="12.75" customHeight="1" x14ac:dyDescent="0.25">
      <c r="B42" s="188"/>
      <c r="C42" s="5" t="s">
        <v>94</v>
      </c>
      <c r="D42" s="2">
        <v>10442.372227293183</v>
      </c>
      <c r="E42" s="13"/>
      <c r="F42" s="13"/>
      <c r="G42" s="13"/>
      <c r="H42" s="13"/>
      <c r="K42" s="188"/>
      <c r="L42" s="5" t="s">
        <v>94</v>
      </c>
      <c r="M42" s="121">
        <v>5.6045763878081907</v>
      </c>
      <c r="V42" s="115"/>
    </row>
    <row r="43" spans="2:22" ht="12.75" customHeight="1" x14ac:dyDescent="0.25">
      <c r="B43" s="188"/>
      <c r="C43" s="5" t="s">
        <v>95</v>
      </c>
      <c r="D43" s="2">
        <v>44115.125715458817</v>
      </c>
      <c r="E43" s="13"/>
      <c r="F43" s="3">
        <v>12954.247647362719</v>
      </c>
      <c r="G43" s="3">
        <v>24969.319964223752</v>
      </c>
      <c r="H43" s="3">
        <v>3294.2256368359313</v>
      </c>
      <c r="K43" s="188"/>
      <c r="L43" s="5" t="s">
        <v>95</v>
      </c>
      <c r="M43" s="121">
        <v>6.5744869235724712</v>
      </c>
      <c r="V43" s="115"/>
    </row>
    <row r="44" spans="2:22" ht="12.75" customHeight="1" x14ac:dyDescent="0.25">
      <c r="B44" s="188"/>
      <c r="C44" s="5" t="s">
        <v>96</v>
      </c>
      <c r="D44" s="2">
        <v>28718.692887171572</v>
      </c>
      <c r="E44" s="13"/>
      <c r="F44" s="3">
        <v>7405.7825963154919</v>
      </c>
      <c r="G44" s="3">
        <v>17601.620202468035</v>
      </c>
      <c r="H44" s="13"/>
      <c r="K44" s="188"/>
      <c r="L44" s="5" t="s">
        <v>96</v>
      </c>
      <c r="M44" s="121">
        <v>6.7916761064679765</v>
      </c>
      <c r="V44" s="115"/>
    </row>
    <row r="45" spans="2:22" ht="12.75" customHeight="1" x14ac:dyDescent="0.25">
      <c r="B45" s="190"/>
      <c r="C45" s="5" t="s">
        <v>97</v>
      </c>
      <c r="D45" s="2">
        <v>52513.517022306551</v>
      </c>
      <c r="E45" s="3">
        <v>3105.9605641689232</v>
      </c>
      <c r="F45" s="3">
        <v>17542.336875562996</v>
      </c>
      <c r="G45" s="3">
        <v>26509.18688310538</v>
      </c>
      <c r="H45" s="3">
        <v>5356.0326994692532</v>
      </c>
      <c r="K45" s="190"/>
      <c r="L45" s="5" t="s">
        <v>97</v>
      </c>
      <c r="M45" s="121">
        <v>6.5279908454683904</v>
      </c>
      <c r="V45" s="115"/>
    </row>
    <row r="46" spans="2:22" ht="12.75" customHeight="1" x14ac:dyDescent="0.25">
      <c r="B46" s="187" t="s">
        <v>164</v>
      </c>
      <c r="C46" s="5" t="s">
        <v>112</v>
      </c>
      <c r="D46" s="2">
        <v>170932.86199157938</v>
      </c>
      <c r="E46" s="3">
        <v>10208.186363986972</v>
      </c>
      <c r="F46" s="3">
        <v>63642.046692937474</v>
      </c>
      <c r="G46" s="3">
        <v>77605.146294270613</v>
      </c>
      <c r="H46" s="3">
        <v>19477.482640384329</v>
      </c>
      <c r="K46" s="187" t="s">
        <v>164</v>
      </c>
      <c r="L46" s="5" t="s">
        <v>112</v>
      </c>
      <c r="M46" s="121">
        <v>6.5598229014767373</v>
      </c>
      <c r="V46" s="115"/>
    </row>
    <row r="47" spans="2:22" ht="12.75" customHeight="1" x14ac:dyDescent="0.25">
      <c r="B47" s="188"/>
      <c r="C47" s="5" t="s">
        <v>98</v>
      </c>
      <c r="D47" s="2">
        <v>292117.07545051043</v>
      </c>
      <c r="E47" s="3">
        <v>22788.311894536164</v>
      </c>
      <c r="F47" s="3">
        <v>102439.10396079467</v>
      </c>
      <c r="G47" s="3">
        <v>136619.37616120954</v>
      </c>
      <c r="H47" s="3">
        <v>30270.283433970071</v>
      </c>
      <c r="K47" s="188"/>
      <c r="L47" s="5" t="s">
        <v>98</v>
      </c>
      <c r="M47" s="121">
        <v>6.5194896885676625</v>
      </c>
      <c r="V47" s="115"/>
    </row>
    <row r="48" spans="2:22" ht="12.75" customHeight="1" x14ac:dyDescent="0.25">
      <c r="B48" s="188"/>
      <c r="C48" s="5" t="s">
        <v>113</v>
      </c>
      <c r="D48" s="2">
        <v>59417.805135509785</v>
      </c>
      <c r="E48" s="3">
        <v>1463.2921183835658</v>
      </c>
      <c r="F48" s="3">
        <v>20575.599465031486</v>
      </c>
      <c r="G48" s="3">
        <v>34996.660057730478</v>
      </c>
      <c r="H48" s="13"/>
      <c r="K48" s="188"/>
      <c r="L48" s="5" t="s">
        <v>113</v>
      </c>
      <c r="M48" s="121">
        <v>6.7281943266836191</v>
      </c>
      <c r="V48" s="115"/>
    </row>
    <row r="49" spans="2:22" ht="12.75" customHeight="1" x14ac:dyDescent="0.25">
      <c r="B49" s="187" t="s">
        <v>165</v>
      </c>
      <c r="C49" s="5" t="s">
        <v>99</v>
      </c>
      <c r="D49" s="2">
        <v>198384.60724282783</v>
      </c>
      <c r="E49" s="3">
        <v>17918.674730288807</v>
      </c>
      <c r="F49" s="3">
        <v>69556.737752187386</v>
      </c>
      <c r="G49" s="3">
        <v>96610.465564267171</v>
      </c>
      <c r="H49" s="3">
        <v>14298.729196084452</v>
      </c>
      <c r="K49" s="187" t="s">
        <v>165</v>
      </c>
      <c r="L49" s="5" t="s">
        <v>99</v>
      </c>
      <c r="M49" s="121">
        <v>6.4078264341496105</v>
      </c>
      <c r="V49" s="115"/>
    </row>
    <row r="50" spans="2:22" ht="12.75" customHeight="1" x14ac:dyDescent="0.25">
      <c r="B50" s="188"/>
      <c r="C50" s="5" t="s">
        <v>100</v>
      </c>
      <c r="D50" s="2">
        <v>267856.40323056467</v>
      </c>
      <c r="E50" s="3">
        <v>15016.733117804117</v>
      </c>
      <c r="F50" s="3">
        <v>98540.327920024531</v>
      </c>
      <c r="G50" s="3">
        <v>126717.35005584662</v>
      </c>
      <c r="H50" s="3">
        <v>27581.992136889374</v>
      </c>
      <c r="K50" s="188"/>
      <c r="L50" s="5" t="s">
        <v>100</v>
      </c>
      <c r="M50" s="121">
        <v>6.6073568286695981</v>
      </c>
      <c r="V50" s="115"/>
    </row>
    <row r="51" spans="2:22" ht="12.75" customHeight="1" x14ac:dyDescent="0.25">
      <c r="B51" s="188"/>
      <c r="C51" s="5" t="s">
        <v>101</v>
      </c>
      <c r="D51" s="2">
        <v>24455.594921478252</v>
      </c>
      <c r="E51" s="13"/>
      <c r="F51" s="3">
        <v>6135.4500153994304</v>
      </c>
      <c r="G51" s="3">
        <v>13913.589381134927</v>
      </c>
      <c r="H51" s="13"/>
      <c r="K51" s="188"/>
      <c r="L51" s="5" t="s">
        <v>101</v>
      </c>
      <c r="M51" s="121">
        <v>7.3133409476896096</v>
      </c>
      <c r="V51"/>
    </row>
    <row r="52" spans="2:22" ht="12.75" customHeight="1" x14ac:dyDescent="0.25">
      <c r="B52" s="188"/>
      <c r="C52" s="5" t="s">
        <v>102</v>
      </c>
      <c r="D52" s="2">
        <v>7596.3004487746002</v>
      </c>
      <c r="E52" s="13"/>
      <c r="F52" s="3">
        <v>4761.5899752922778</v>
      </c>
      <c r="G52" s="13"/>
      <c r="H52" s="13"/>
      <c r="K52" s="188"/>
      <c r="L52" s="5" t="s">
        <v>102</v>
      </c>
      <c r="M52" s="121">
        <v>5.7423309894499406</v>
      </c>
      <c r="V52"/>
    </row>
    <row r="53" spans="2:22" ht="12.75" customHeight="1" x14ac:dyDescent="0.25">
      <c r="B53" s="190"/>
      <c r="C53" s="5" t="s">
        <v>103</v>
      </c>
      <c r="D53" s="2">
        <v>24174.836733954304</v>
      </c>
      <c r="E53" s="13"/>
      <c r="F53" s="3">
        <v>7662.6444558599524</v>
      </c>
      <c r="G53" s="3">
        <v>9900.8193953819937</v>
      </c>
      <c r="H53" s="13"/>
      <c r="K53" s="190"/>
      <c r="L53" s="5" t="s">
        <v>103</v>
      </c>
      <c r="M53" s="121">
        <v>6.7095020153770735</v>
      </c>
      <c r="V53"/>
    </row>
    <row r="54" spans="2:22" ht="12.75" customHeight="1" x14ac:dyDescent="0.25">
      <c r="V54"/>
    </row>
    <row r="55" spans="2:22" ht="12.75" customHeight="1" x14ac:dyDescent="0.25">
      <c r="V55"/>
    </row>
    <row r="56" spans="2:22" ht="12.75" customHeight="1" x14ac:dyDescent="0.25">
      <c r="V56"/>
    </row>
    <row r="57" spans="2:22" ht="12.75" customHeight="1" x14ac:dyDescent="0.25">
      <c r="B57" s="194" t="s">
        <v>28</v>
      </c>
      <c r="C57" s="195"/>
      <c r="D57" s="198" t="s">
        <v>176</v>
      </c>
      <c r="E57" s="198"/>
      <c r="F57" s="198"/>
      <c r="G57" s="198"/>
      <c r="H57" s="198"/>
      <c r="V57" s="115"/>
    </row>
    <row r="58" spans="2:22" ht="44.1" customHeight="1" x14ac:dyDescent="0.25">
      <c r="B58" s="196"/>
      <c r="C58" s="197"/>
      <c r="D58" s="116" t="s">
        <v>19</v>
      </c>
      <c r="E58" s="116" t="s">
        <v>170</v>
      </c>
      <c r="F58" s="116" t="s">
        <v>169</v>
      </c>
      <c r="G58" s="116" t="s">
        <v>168</v>
      </c>
      <c r="H58" s="116" t="s">
        <v>167</v>
      </c>
      <c r="V58" s="115"/>
    </row>
    <row r="59" spans="2:22" ht="12.75" customHeight="1" x14ac:dyDescent="0.25">
      <c r="B59" s="160" t="s">
        <v>21</v>
      </c>
      <c r="C59" s="105" t="s">
        <v>19</v>
      </c>
      <c r="D59" s="119">
        <v>100</v>
      </c>
      <c r="E59" s="119">
        <v>100</v>
      </c>
      <c r="F59" s="119">
        <v>100</v>
      </c>
      <c r="G59" s="119">
        <v>100</v>
      </c>
      <c r="H59" s="119">
        <v>100</v>
      </c>
      <c r="V59" s="115"/>
    </row>
    <row r="60" spans="2:22" ht="12.75" customHeight="1" x14ac:dyDescent="0.25">
      <c r="B60" s="161"/>
      <c r="C60" s="5" t="s">
        <v>2</v>
      </c>
      <c r="D60" s="119">
        <f t="shared" ref="D60:D68" si="0">D9/$D$8*100</f>
        <v>50.038342758569499</v>
      </c>
      <c r="E60" s="117">
        <f t="shared" ref="E60:H68" si="1">E9/E$8*100</f>
        <v>51.687356684056084</v>
      </c>
      <c r="F60" s="117">
        <f t="shared" si="1"/>
        <v>50.226656589585119</v>
      </c>
      <c r="G60" s="117">
        <f t="shared" si="1"/>
        <v>50.72794722250363</v>
      </c>
      <c r="H60" s="117">
        <f t="shared" si="1"/>
        <v>44.977175238367202</v>
      </c>
      <c r="V60" s="115"/>
    </row>
    <row r="61" spans="2:22" ht="12.75" customHeight="1" x14ac:dyDescent="0.25">
      <c r="B61" s="162"/>
      <c r="C61" s="5" t="s">
        <v>3</v>
      </c>
      <c r="D61" s="119">
        <f t="shared" si="0"/>
        <v>49.961657241430494</v>
      </c>
      <c r="E61" s="117">
        <f t="shared" si="1"/>
        <v>48.312643315943916</v>
      </c>
      <c r="F61" s="117">
        <f t="shared" si="1"/>
        <v>49.773343410414874</v>
      </c>
      <c r="G61" s="117">
        <f t="shared" si="1"/>
        <v>49.27205277749637</v>
      </c>
      <c r="H61" s="117">
        <f t="shared" si="1"/>
        <v>55.022824761632805</v>
      </c>
      <c r="V61" s="115"/>
    </row>
    <row r="62" spans="2:22" ht="12.75" customHeight="1" x14ac:dyDescent="0.25">
      <c r="B62" s="160" t="s">
        <v>22</v>
      </c>
      <c r="C62" s="5" t="s">
        <v>4</v>
      </c>
      <c r="D62" s="119">
        <f t="shared" si="0"/>
        <v>18.772408470311468</v>
      </c>
      <c r="E62" s="117">
        <f t="shared" si="1"/>
        <v>20.796641524985603</v>
      </c>
      <c r="F62" s="117">
        <f t="shared" si="1"/>
        <v>17.46757999445791</v>
      </c>
      <c r="G62" s="117">
        <f t="shared" si="1"/>
        <v>19.99019478453755</v>
      </c>
      <c r="H62" s="117">
        <f t="shared" si="1"/>
        <v>16.284441837540726</v>
      </c>
      <c r="V62" s="115"/>
    </row>
    <row r="63" spans="2:22" ht="12.75" customHeight="1" x14ac:dyDescent="0.25">
      <c r="B63" s="161"/>
      <c r="C63" s="5" t="s">
        <v>5</v>
      </c>
      <c r="D63" s="119">
        <f t="shared" si="0"/>
        <v>24.961898795939572</v>
      </c>
      <c r="E63" s="117">
        <f t="shared" si="1"/>
        <v>34.9476443403492</v>
      </c>
      <c r="F63" s="117">
        <f t="shared" si="1"/>
        <v>23.704296586872033</v>
      </c>
      <c r="G63" s="117">
        <f t="shared" si="1"/>
        <v>24.551232627802207</v>
      </c>
      <c r="H63" s="117">
        <f t="shared" si="1"/>
        <v>24.82723456700823</v>
      </c>
      <c r="V63" s="115"/>
    </row>
    <row r="64" spans="2:22" ht="12.75" customHeight="1" x14ac:dyDescent="0.25">
      <c r="B64" s="161"/>
      <c r="C64" s="5" t="s">
        <v>6</v>
      </c>
      <c r="D64" s="119">
        <f t="shared" si="0"/>
        <v>27.17560893373215</v>
      </c>
      <c r="E64" s="117">
        <f t="shared" si="1"/>
        <v>15.688295962654026</v>
      </c>
      <c r="F64" s="117">
        <f t="shared" si="1"/>
        <v>28.117047865623597</v>
      </c>
      <c r="G64" s="117">
        <f t="shared" si="1"/>
        <v>28.306931453564715</v>
      </c>
      <c r="H64" s="117">
        <f t="shared" si="1"/>
        <v>25.98963065877939</v>
      </c>
      <c r="V64" s="115"/>
    </row>
    <row r="65" spans="2:22" ht="12.75" customHeight="1" x14ac:dyDescent="0.25">
      <c r="B65" s="162"/>
      <c r="C65" s="5" t="s">
        <v>7</v>
      </c>
      <c r="D65" s="119">
        <f t="shared" si="0"/>
        <v>29.09008380001691</v>
      </c>
      <c r="E65" s="117">
        <f t="shared" si="1"/>
        <v>28.567418172011198</v>
      </c>
      <c r="F65" s="117">
        <f t="shared" si="1"/>
        <v>30.711075553046513</v>
      </c>
      <c r="G65" s="117">
        <f t="shared" si="1"/>
        <v>27.151641134095705</v>
      </c>
      <c r="H65" s="117">
        <f t="shared" si="1"/>
        <v>32.89869293667163</v>
      </c>
      <c r="V65" s="115"/>
    </row>
    <row r="66" spans="2:22" ht="12.75" customHeight="1" x14ac:dyDescent="0.25">
      <c r="B66" s="187" t="s">
        <v>23</v>
      </c>
      <c r="C66" s="5" t="s">
        <v>8</v>
      </c>
      <c r="D66" s="119">
        <f t="shared" si="0"/>
        <v>43.226522194427567</v>
      </c>
      <c r="E66" s="117">
        <f t="shared" si="1"/>
        <v>31.983135562444193</v>
      </c>
      <c r="F66" s="117">
        <f t="shared" si="1"/>
        <v>46.838075487317546</v>
      </c>
      <c r="G66" s="117">
        <f t="shared" si="1"/>
        <v>40.606599661919013</v>
      </c>
      <c r="H66" s="117">
        <f t="shared" si="1"/>
        <v>50.252495723846046</v>
      </c>
      <c r="V66" s="115"/>
    </row>
    <row r="67" spans="2:22" ht="12.75" customHeight="1" x14ac:dyDescent="0.25">
      <c r="B67" s="188"/>
      <c r="C67" s="5" t="s">
        <v>9</v>
      </c>
      <c r="D67" s="119">
        <f t="shared" si="0"/>
        <v>30.60979175344287</v>
      </c>
      <c r="E67" s="117">
        <f t="shared" si="1"/>
        <v>38.972281761778838</v>
      </c>
      <c r="F67" s="117">
        <f t="shared" si="1"/>
        <v>31.365000515752055</v>
      </c>
      <c r="G67" s="117">
        <f t="shared" si="1"/>
        <v>28.352302576721684</v>
      </c>
      <c r="H67" s="117">
        <f t="shared" si="1"/>
        <v>33.170305969387023</v>
      </c>
      <c r="V67" s="115"/>
    </row>
    <row r="68" spans="2:22" ht="12.75" customHeight="1" x14ac:dyDescent="0.25">
      <c r="B68" s="188"/>
      <c r="C68" s="5" t="s">
        <v>10</v>
      </c>
      <c r="D68" s="119">
        <f t="shared" si="0"/>
        <v>25.756292920667107</v>
      </c>
      <c r="E68" s="117">
        <f t="shared" si="1"/>
        <v>29.044582675776997</v>
      </c>
      <c r="F68" s="117">
        <f t="shared" si="1"/>
        <v>21.667856989951861</v>
      </c>
      <c r="G68" s="117">
        <f t="shared" si="1"/>
        <v>30.993060612673773</v>
      </c>
      <c r="H68" s="117">
        <f t="shared" si="1"/>
        <v>13.18593415361188</v>
      </c>
      <c r="V68" s="115"/>
    </row>
    <row r="69" spans="2:22" ht="12.75" customHeight="1" x14ac:dyDescent="0.25">
      <c r="B69" s="188"/>
      <c r="C69" s="5" t="s">
        <v>77</v>
      </c>
      <c r="D69" s="118"/>
      <c r="E69" s="118"/>
      <c r="F69" s="118"/>
      <c r="G69" s="118"/>
      <c r="H69" s="118"/>
      <c r="V69" s="115"/>
    </row>
    <row r="70" spans="2:22" ht="12.75" customHeight="1" x14ac:dyDescent="0.25">
      <c r="B70" s="188" t="s">
        <v>38</v>
      </c>
      <c r="C70" s="5" t="s">
        <v>37</v>
      </c>
      <c r="D70" s="119">
        <f t="shared" ref="D70:D78" si="2">D19/$D$8*100</f>
        <v>93.782210061061562</v>
      </c>
      <c r="E70" s="117">
        <f>E19/E$8*100</f>
        <v>99.037408332787322</v>
      </c>
      <c r="F70" s="117">
        <f>F19/F$8*100</f>
        <v>95.252456766143254</v>
      </c>
      <c r="G70" s="117">
        <f>G19/G$8*100</f>
        <v>94.759629028161399</v>
      </c>
      <c r="H70" s="117">
        <f>H19/H$8*100</f>
        <v>80.37116553716686</v>
      </c>
      <c r="V70" s="115"/>
    </row>
    <row r="71" spans="2:22" ht="12.75" customHeight="1" x14ac:dyDescent="0.25">
      <c r="B71" s="189"/>
      <c r="C71" s="5" t="s">
        <v>20</v>
      </c>
      <c r="D71" s="119">
        <f t="shared" si="2"/>
        <v>6.217789938938374</v>
      </c>
      <c r="E71" s="118"/>
      <c r="F71" s="117">
        <f t="shared" ref="F71:H78" si="3">F20/F$8*100</f>
        <v>4.7475432338566552</v>
      </c>
      <c r="G71" s="117">
        <f t="shared" si="3"/>
        <v>5.2403709718385132</v>
      </c>
      <c r="H71" s="117">
        <f t="shared" si="3"/>
        <v>19.628834462833119</v>
      </c>
      <c r="V71" s="115"/>
    </row>
    <row r="72" spans="2:22" ht="12.75" customHeight="1" x14ac:dyDescent="0.25">
      <c r="B72" s="160" t="s">
        <v>25</v>
      </c>
      <c r="C72" s="5" t="s">
        <v>11</v>
      </c>
      <c r="D72" s="119">
        <f t="shared" si="2"/>
        <v>13.107514093043617</v>
      </c>
      <c r="E72" s="117">
        <f t="shared" ref="E72:E78" si="4">E21/E$8*100</f>
        <v>16.897262618503294</v>
      </c>
      <c r="F72" s="117">
        <f t="shared" si="3"/>
        <v>14.886968517298332</v>
      </c>
      <c r="G72" s="117">
        <f t="shared" si="3"/>
        <v>12.080348468030957</v>
      </c>
      <c r="H72" s="117">
        <f t="shared" si="3"/>
        <v>9.141475146726826</v>
      </c>
      <c r="V72" s="115"/>
    </row>
    <row r="73" spans="2:22" ht="12.75" customHeight="1" x14ac:dyDescent="0.25">
      <c r="B73" s="161"/>
      <c r="C73" s="5" t="s">
        <v>12</v>
      </c>
      <c r="D73" s="119">
        <f t="shared" si="2"/>
        <v>28.255485296326544</v>
      </c>
      <c r="E73" s="117">
        <f t="shared" si="4"/>
        <v>30.272631875899414</v>
      </c>
      <c r="F73" s="117">
        <f t="shared" si="3"/>
        <v>26.65009227594005</v>
      </c>
      <c r="G73" s="117">
        <f t="shared" si="3"/>
        <v>29.334108043563017</v>
      </c>
      <c r="H73" s="117">
        <f t="shared" si="3"/>
        <v>27.5137122965325</v>
      </c>
      <c r="V73" s="115"/>
    </row>
    <row r="74" spans="2:22" ht="12.75" customHeight="1" x14ac:dyDescent="0.25">
      <c r="B74" s="162"/>
      <c r="C74" s="5" t="s">
        <v>13</v>
      </c>
      <c r="D74" s="119">
        <f t="shared" si="2"/>
        <v>58.637000610629876</v>
      </c>
      <c r="E74" s="117">
        <f t="shared" si="4"/>
        <v>52.830105505597345</v>
      </c>
      <c r="F74" s="117">
        <f t="shared" si="3"/>
        <v>58.462939206761632</v>
      </c>
      <c r="G74" s="117">
        <f t="shared" si="3"/>
        <v>58.58554348840611</v>
      </c>
      <c r="H74" s="117">
        <f t="shared" si="3"/>
        <v>63.344812556740635</v>
      </c>
      <c r="V74" s="115"/>
    </row>
    <row r="75" spans="2:22" ht="12.75" customHeight="1" x14ac:dyDescent="0.25">
      <c r="B75" s="160" t="s">
        <v>24</v>
      </c>
      <c r="C75" s="5" t="s">
        <v>14</v>
      </c>
      <c r="D75" s="119">
        <f t="shared" si="2"/>
        <v>10.556422800123883</v>
      </c>
      <c r="E75" s="117">
        <f t="shared" si="4"/>
        <v>15.165026681601084</v>
      </c>
      <c r="F75" s="117">
        <f t="shared" si="3"/>
        <v>11.171524587340683</v>
      </c>
      <c r="G75" s="117">
        <f t="shared" si="3"/>
        <v>10.109354511588062</v>
      </c>
      <c r="H75" s="117">
        <f t="shared" si="3"/>
        <v>7.444865618888671</v>
      </c>
      <c r="V75" s="115"/>
    </row>
    <row r="76" spans="2:22" ht="12.75" customHeight="1" x14ac:dyDescent="0.25">
      <c r="B76" s="161"/>
      <c r="C76" s="5" t="s">
        <v>15</v>
      </c>
      <c r="D76" s="119">
        <f t="shared" si="2"/>
        <v>56.605686459740475</v>
      </c>
      <c r="E76" s="117">
        <f t="shared" si="4"/>
        <v>48.720951069025524</v>
      </c>
      <c r="F76" s="117">
        <f t="shared" si="3"/>
        <v>55.723241913239583</v>
      </c>
      <c r="G76" s="117">
        <f t="shared" si="3"/>
        <v>57.756844433467592</v>
      </c>
      <c r="H76" s="117">
        <f t="shared" si="3"/>
        <v>59.474045415224943</v>
      </c>
      <c r="V76" s="115"/>
    </row>
    <row r="77" spans="2:22" ht="12.75" customHeight="1" x14ac:dyDescent="0.25">
      <c r="B77" s="161"/>
      <c r="C77" s="5" t="s">
        <v>16</v>
      </c>
      <c r="D77" s="119">
        <f t="shared" si="2"/>
        <v>10.374548741918856</v>
      </c>
      <c r="E77" s="117">
        <f t="shared" si="4"/>
        <v>12.723313120976176</v>
      </c>
      <c r="F77" s="117">
        <f t="shared" si="3"/>
        <v>9.6134991689537994</v>
      </c>
      <c r="G77" s="117">
        <f t="shared" si="3"/>
        <v>11.455852711222324</v>
      </c>
      <c r="H77" s="117">
        <f t="shared" si="3"/>
        <v>6.377490160548172</v>
      </c>
      <c r="V77" s="115"/>
    </row>
    <row r="78" spans="2:22" ht="12.75" customHeight="1" x14ac:dyDescent="0.25">
      <c r="B78" s="162"/>
      <c r="C78" s="5" t="s">
        <v>17</v>
      </c>
      <c r="D78" s="119">
        <f t="shared" si="2"/>
        <v>22.463341998216784</v>
      </c>
      <c r="E78" s="117">
        <f t="shared" si="4"/>
        <v>23.390709128397251</v>
      </c>
      <c r="F78" s="117">
        <f t="shared" si="3"/>
        <v>23.491734330465892</v>
      </c>
      <c r="G78" s="117">
        <f t="shared" si="3"/>
        <v>20.677948343722065</v>
      </c>
      <c r="H78" s="117">
        <f t="shared" si="3"/>
        <v>26.703598805338185</v>
      </c>
      <c r="V78" s="115"/>
    </row>
    <row r="79" spans="2:22" ht="12.75" customHeight="1" x14ac:dyDescent="0.25">
      <c r="B79" s="21"/>
      <c r="C79" s="15"/>
      <c r="D79" s="15"/>
      <c r="E79" s="16"/>
      <c r="F79" s="16"/>
      <c r="G79" s="16"/>
      <c r="H79" s="16"/>
      <c r="V79" s="115"/>
    </row>
    <row r="80" spans="2:22" ht="12.75" customHeight="1" x14ac:dyDescent="0.25">
      <c r="B80" s="21"/>
      <c r="C80" s="15"/>
      <c r="D80" s="15"/>
      <c r="E80" s="16"/>
      <c r="F80" s="16"/>
      <c r="G80" s="16"/>
      <c r="H80" s="16"/>
      <c r="V80" s="115"/>
    </row>
    <row r="81" spans="2:22" ht="12.75" customHeight="1" x14ac:dyDescent="0.25">
      <c r="V81"/>
    </row>
    <row r="82" spans="2:22" ht="12.75" customHeight="1" x14ac:dyDescent="0.25">
      <c r="B82" s="194" t="s">
        <v>28</v>
      </c>
      <c r="C82" s="195"/>
      <c r="D82" s="198" t="s">
        <v>176</v>
      </c>
      <c r="E82" s="198"/>
      <c r="F82" s="198"/>
      <c r="G82" s="198"/>
      <c r="H82" s="198"/>
      <c r="V82" s="115"/>
    </row>
    <row r="83" spans="2:22" ht="44.1" customHeight="1" x14ac:dyDescent="0.25">
      <c r="B83" s="196"/>
      <c r="C83" s="197"/>
      <c r="D83" s="116" t="s">
        <v>19</v>
      </c>
      <c r="E83" s="116" t="s">
        <v>170</v>
      </c>
      <c r="F83" s="116" t="s">
        <v>169</v>
      </c>
      <c r="G83" s="116" t="s">
        <v>168</v>
      </c>
      <c r="H83" s="116" t="s">
        <v>167</v>
      </c>
      <c r="V83" s="115"/>
    </row>
    <row r="84" spans="2:22" ht="15" customHeight="1" x14ac:dyDescent="0.25">
      <c r="B84" s="187" t="s">
        <v>161</v>
      </c>
      <c r="C84" s="105" t="s">
        <v>19</v>
      </c>
      <c r="D84" s="119">
        <v>100</v>
      </c>
      <c r="E84" s="119">
        <v>99.999999999999986</v>
      </c>
      <c r="F84" s="119">
        <v>100.00000000000001</v>
      </c>
      <c r="G84" s="119">
        <v>100.00000000000001</v>
      </c>
      <c r="H84" s="119">
        <v>99.999999999999986</v>
      </c>
      <c r="V84" s="115"/>
    </row>
    <row r="85" spans="2:22" ht="12.75" customHeight="1" x14ac:dyDescent="0.25">
      <c r="B85" s="188"/>
      <c r="C85" s="5" t="s">
        <v>162</v>
      </c>
      <c r="D85" s="119">
        <f t="shared" ref="D85:D91" si="5">D34/$D$33*100</f>
        <v>53.024254719328837</v>
      </c>
      <c r="E85" s="117">
        <f t="shared" ref="E85:H87" si="6">E34/E$33*100</f>
        <v>54.806793743765226</v>
      </c>
      <c r="F85" s="117">
        <f t="shared" si="6"/>
        <v>49.853902009160564</v>
      </c>
      <c r="G85" s="117">
        <f t="shared" si="6"/>
        <v>56.154453441330141</v>
      </c>
      <c r="H85" s="117">
        <f t="shared" si="6"/>
        <v>48.23296523631295</v>
      </c>
      <c r="V85" s="115"/>
    </row>
    <row r="86" spans="2:22" ht="12.75" customHeight="1" x14ac:dyDescent="0.25">
      <c r="B86" s="188"/>
      <c r="C86" s="5" t="s">
        <v>88</v>
      </c>
      <c r="D86" s="119">
        <f t="shared" si="5"/>
        <v>6.8636732159168696</v>
      </c>
      <c r="E86" s="117">
        <f t="shared" si="6"/>
        <v>8.3090332365871404</v>
      </c>
      <c r="F86" s="117">
        <f t="shared" si="6"/>
        <v>7.0682854651601801</v>
      </c>
      <c r="G86" s="117">
        <f t="shared" si="6"/>
        <v>5.0111654400775185</v>
      </c>
      <c r="H86" s="117">
        <f t="shared" si="6"/>
        <v>14.032001959920059</v>
      </c>
      <c r="V86" s="115"/>
    </row>
    <row r="87" spans="2:22" ht="12.75" customHeight="1" x14ac:dyDescent="0.25">
      <c r="B87" s="188"/>
      <c r="C87" s="5" t="s">
        <v>89</v>
      </c>
      <c r="D87" s="119">
        <f t="shared" si="5"/>
        <v>23.584349492463531</v>
      </c>
      <c r="E87" s="117">
        <f t="shared" si="6"/>
        <v>22.053788794849897</v>
      </c>
      <c r="F87" s="117">
        <f t="shared" si="6"/>
        <v>25.964334423396057</v>
      </c>
      <c r="G87" s="117">
        <f t="shared" si="6"/>
        <v>21.002831660613836</v>
      </c>
      <c r="H87" s="117">
        <f t="shared" si="6"/>
        <v>28.415950882136936</v>
      </c>
      <c r="V87" s="115"/>
    </row>
    <row r="88" spans="2:22" ht="12.75" customHeight="1" x14ac:dyDescent="0.25">
      <c r="B88" s="188"/>
      <c r="C88" s="5" t="s">
        <v>90</v>
      </c>
      <c r="D88" s="119">
        <f t="shared" si="5"/>
        <v>10.256438752049398</v>
      </c>
      <c r="E88" s="118"/>
      <c r="F88" s="117">
        <f>F37/F$33*100</f>
        <v>11.202727743906687</v>
      </c>
      <c r="G88" s="117">
        <f>G37/G$33*100</f>
        <v>10.56602191892719</v>
      </c>
      <c r="H88" s="118"/>
      <c r="V88" s="115"/>
    </row>
    <row r="89" spans="2:22" ht="12.75" customHeight="1" x14ac:dyDescent="0.25">
      <c r="B89" s="188"/>
      <c r="C89" s="5" t="s">
        <v>91</v>
      </c>
      <c r="D89" s="119">
        <f t="shared" si="5"/>
        <v>4.2530145253617295</v>
      </c>
      <c r="E89" s="118"/>
      <c r="F89" s="117">
        <f>F38/F$33*100</f>
        <v>3.6891999218544171</v>
      </c>
      <c r="G89" s="117">
        <f>G38/G$33*100</f>
        <v>5.1830364722399738</v>
      </c>
      <c r="H89" s="118"/>
      <c r="V89" s="115"/>
    </row>
    <row r="90" spans="2:22" ht="12.75" customHeight="1" x14ac:dyDescent="0.25">
      <c r="B90" s="188"/>
      <c r="C90" s="5" t="s">
        <v>92</v>
      </c>
      <c r="D90" s="119">
        <f t="shared" si="5"/>
        <v>1.5857362152249792</v>
      </c>
      <c r="E90" s="118"/>
      <c r="F90" s="118"/>
      <c r="G90" s="117">
        <f>G39/G$33*100</f>
        <v>1.8032161480892637</v>
      </c>
      <c r="H90" s="118"/>
      <c r="V90" s="115"/>
    </row>
    <row r="91" spans="2:22" ht="12.75" customHeight="1" x14ac:dyDescent="0.25">
      <c r="B91" s="189"/>
      <c r="C91" s="5" t="s">
        <v>93</v>
      </c>
      <c r="D91" s="119">
        <f t="shared" si="5"/>
        <v>0.43253307965465049</v>
      </c>
      <c r="E91" s="118"/>
      <c r="F91" s="118"/>
      <c r="G91" s="117">
        <f>G40/G$33*100</f>
        <v>0.27927491872207411</v>
      </c>
      <c r="H91" s="118"/>
      <c r="V91" s="115"/>
    </row>
    <row r="92" spans="2:22" ht="12.75" customHeight="1" x14ac:dyDescent="0.25">
      <c r="B92" s="187" t="s">
        <v>163</v>
      </c>
      <c r="C92" s="5" t="s">
        <v>49</v>
      </c>
      <c r="D92" s="119">
        <f>D41/(SUM($D$41:$D$45))*100</f>
        <v>42.06220745516368</v>
      </c>
      <c r="E92" s="117">
        <f>E41/(SUM($D$41:$D$45))*100</f>
        <v>3.2075616709210442</v>
      </c>
      <c r="F92" s="117">
        <f>F41/(SUM($D$41:$D$45))*100</f>
        <v>15.715671871678015</v>
      </c>
      <c r="G92" s="117">
        <f>G41/(SUM($D$41:$D$45))*100</f>
        <v>18.729309113599662</v>
      </c>
      <c r="H92" s="117">
        <f>H41/(SUM($D$41:$D$45))*100</f>
        <v>4.4096647989649584</v>
      </c>
      <c r="V92" s="115"/>
    </row>
    <row r="93" spans="2:22" ht="12.75" customHeight="1" x14ac:dyDescent="0.25">
      <c r="B93" s="188"/>
      <c r="C93" s="5" t="s">
        <v>94</v>
      </c>
      <c r="D93" s="119">
        <f>D42/(SUM($D$41:$D$45))*100</f>
        <v>4.4554775568061329</v>
      </c>
      <c r="E93" s="118"/>
      <c r="F93" s="118"/>
      <c r="G93" s="118"/>
      <c r="H93" s="118"/>
      <c r="V93" s="115"/>
    </row>
    <row r="94" spans="2:22" ht="12.75" customHeight="1" x14ac:dyDescent="0.25">
      <c r="B94" s="188"/>
      <c r="C94" s="5" t="s">
        <v>95</v>
      </c>
      <c r="D94" s="119">
        <f>D43/(SUM($D$41:$D$45))*100</f>
        <v>18.822729956625718</v>
      </c>
      <c r="E94" s="118"/>
      <c r="F94" s="117">
        <f>F43/(SUM($D$41:$D$45))*100</f>
        <v>5.5272268026682312</v>
      </c>
      <c r="G94" s="117">
        <f>G43/(SUM($D$41:$D$45))*100</f>
        <v>10.653732915068471</v>
      </c>
      <c r="H94" s="117">
        <f>H43/(SUM($D$41:$D$45))*100</f>
        <v>1.4055569053184831</v>
      </c>
      <c r="V94" s="115"/>
    </row>
    <row r="95" spans="2:22" ht="12.75" customHeight="1" x14ac:dyDescent="0.25">
      <c r="B95" s="188"/>
      <c r="C95" s="5" t="s">
        <v>96</v>
      </c>
      <c r="D95" s="119">
        <f>D44/(SUM($D$41:$D$45))*100</f>
        <v>12.253488846640051</v>
      </c>
      <c r="E95" s="118"/>
      <c r="F95" s="117">
        <f>F44/(SUM($D$41:$D$45))*100</f>
        <v>3.1598469610407918</v>
      </c>
      <c r="G95" s="117">
        <f>G44/(SUM($D$41:$D$45))*100</f>
        <v>7.5101348686408871</v>
      </c>
      <c r="H95" s="118"/>
      <c r="V95" s="115"/>
    </row>
    <row r="96" spans="2:22" ht="12.75" customHeight="1" x14ac:dyDescent="0.25">
      <c r="B96" s="190"/>
      <c r="C96" s="5" t="s">
        <v>97</v>
      </c>
      <c r="D96" s="119">
        <f>D45/(SUM($D$41:$D$45))*100</f>
        <v>22.406096184764412</v>
      </c>
      <c r="E96" s="117">
        <f>E45/(SUM($D$41:$D$45))*100</f>
        <v>1.3252292951030633</v>
      </c>
      <c r="F96" s="117">
        <f>F45/(SUM($D$41:$D$45))*100</f>
        <v>7.4848402778363354</v>
      </c>
      <c r="G96" s="117">
        <f>G45/(SUM($D$41:$D$45))*100</f>
        <v>11.310752445517034</v>
      </c>
      <c r="H96" s="117">
        <f>H45/(SUM($D$41:$D$45))*100</f>
        <v>2.2852741663079787</v>
      </c>
      <c r="V96" s="115"/>
    </row>
    <row r="97" spans="2:22" ht="12.75" customHeight="1" x14ac:dyDescent="0.25">
      <c r="B97" s="187" t="s">
        <v>164</v>
      </c>
      <c r="C97" s="5" t="s">
        <v>112</v>
      </c>
      <c r="D97" s="119">
        <f t="shared" ref="D97:D104" si="7">D46/$D$33*100</f>
        <v>32.716443152696947</v>
      </c>
      <c r="E97" s="117">
        <f t="shared" ref="E97:H98" si="8">E46/E$33*100</f>
        <v>29.623472030253573</v>
      </c>
      <c r="F97" s="117">
        <f t="shared" si="8"/>
        <v>34.095764901319733</v>
      </c>
      <c r="G97" s="117">
        <f t="shared" si="8"/>
        <v>31.139065111432473</v>
      </c>
      <c r="H97" s="117">
        <f t="shared" si="8"/>
        <v>37.363275136907987</v>
      </c>
      <c r="V97" s="115"/>
    </row>
    <row r="98" spans="2:22" ht="12.75" customHeight="1" x14ac:dyDescent="0.25">
      <c r="B98" s="188"/>
      <c r="C98" s="5" t="s">
        <v>98</v>
      </c>
      <c r="D98" s="119">
        <f t="shared" si="7"/>
        <v>55.911026010782606</v>
      </c>
      <c r="E98" s="117">
        <f t="shared" si="8"/>
        <v>66.130152404547971</v>
      </c>
      <c r="F98" s="117">
        <f t="shared" si="8"/>
        <v>54.881006926144394</v>
      </c>
      <c r="G98" s="117">
        <f t="shared" si="8"/>
        <v>54.818524967863716</v>
      </c>
      <c r="H98" s="117">
        <f t="shared" si="8"/>
        <v>58.066894438946591</v>
      </c>
      <c r="V98" s="115"/>
    </row>
    <row r="99" spans="2:22" ht="12.75" customHeight="1" x14ac:dyDescent="0.25">
      <c r="B99" s="188"/>
      <c r="C99" s="5" t="s">
        <v>113</v>
      </c>
      <c r="D99" s="119">
        <f t="shared" si="7"/>
        <v>11.372530836520447</v>
      </c>
      <c r="E99" s="117">
        <f t="shared" ref="E99:G101" si="9">E48/E$33*100</f>
        <v>4.2463755651984281</v>
      </c>
      <c r="F99" s="117">
        <f t="shared" si="9"/>
        <v>11.0232281725359</v>
      </c>
      <c r="G99" s="117">
        <f t="shared" si="9"/>
        <v>14.042409920703827</v>
      </c>
      <c r="H99" s="118"/>
      <c r="V99" s="115"/>
    </row>
    <row r="100" spans="2:22" ht="12.75" customHeight="1" x14ac:dyDescent="0.25">
      <c r="B100" s="187" t="s">
        <v>165</v>
      </c>
      <c r="C100" s="5" t="s">
        <v>99</v>
      </c>
      <c r="D100" s="119">
        <f t="shared" si="7"/>
        <v>37.970690068652942</v>
      </c>
      <c r="E100" s="117">
        <f t="shared" si="9"/>
        <v>51.998792024855256</v>
      </c>
      <c r="F100" s="117">
        <f t="shared" si="9"/>
        <v>37.264517735324709</v>
      </c>
      <c r="G100" s="117">
        <f t="shared" si="9"/>
        <v>38.76494950791195</v>
      </c>
      <c r="H100" s="117">
        <f>H49/H$33*100</f>
        <v>27.428973390726679</v>
      </c>
      <c r="V100" s="115"/>
    </row>
    <row r="101" spans="2:22" ht="12.75" customHeight="1" x14ac:dyDescent="0.25">
      <c r="B101" s="188"/>
      <c r="C101" s="5" t="s">
        <v>100</v>
      </c>
      <c r="D101" s="119">
        <f t="shared" si="7"/>
        <v>51.267548482341226</v>
      </c>
      <c r="E101" s="117">
        <f t="shared" si="9"/>
        <v>43.577552137019396</v>
      </c>
      <c r="F101" s="117">
        <f t="shared" si="9"/>
        <v>52.792265941267345</v>
      </c>
      <c r="G101" s="117">
        <f t="shared" si="9"/>
        <v>50.845336972562372</v>
      </c>
      <c r="H101" s="117">
        <f>H50/H$33*100</f>
        <v>52.909997665606724</v>
      </c>
      <c r="V101" s="115"/>
    </row>
    <row r="102" spans="2:22" ht="12.75" customHeight="1" x14ac:dyDescent="0.25">
      <c r="B102" s="188"/>
      <c r="C102" s="5" t="s">
        <v>101</v>
      </c>
      <c r="D102" s="119">
        <f t="shared" si="7"/>
        <v>4.680785611916698</v>
      </c>
      <c r="E102" s="118"/>
      <c r="F102" s="117">
        <f>F51/F$33*100</f>
        <v>3.2870228435326574</v>
      </c>
      <c r="G102" s="117">
        <f>G51/G$33*100</f>
        <v>5.5828277680198397</v>
      </c>
      <c r="H102" s="118"/>
      <c r="V102"/>
    </row>
    <row r="103" spans="2:22" ht="12.75" customHeight="1" x14ac:dyDescent="0.25">
      <c r="B103" s="188"/>
      <c r="C103" s="5" t="s">
        <v>102</v>
      </c>
      <c r="D103" s="119">
        <f t="shared" si="7"/>
        <v>1.453927167120056</v>
      </c>
      <c r="E103" s="118"/>
      <c r="F103" s="117">
        <f>F52/F$33*100</f>
        <v>2.5509872920548728</v>
      </c>
      <c r="G103" s="118"/>
      <c r="H103" s="118"/>
      <c r="V103"/>
    </row>
    <row r="104" spans="2:22" ht="12.75" customHeight="1" x14ac:dyDescent="0.25">
      <c r="B104" s="190"/>
      <c r="C104" s="5" t="s">
        <v>103</v>
      </c>
      <c r="D104" s="119">
        <f t="shared" si="7"/>
        <v>4.6270486699690814</v>
      </c>
      <c r="E104" s="118"/>
      <c r="F104" s="117">
        <f>F53/F$33*100</f>
        <v>4.1052061878204036</v>
      </c>
      <c r="G104" s="117">
        <f>G53/G$33*100</f>
        <v>3.9727038029189901</v>
      </c>
      <c r="H104" s="118"/>
      <c r="V104"/>
    </row>
    <row r="105" spans="2:22" x14ac:dyDescent="0.25">
      <c r="V105"/>
    </row>
    <row r="106" spans="2:22" x14ac:dyDescent="0.25">
      <c r="V106"/>
    </row>
    <row r="107" spans="2:22" x14ac:dyDescent="0.25">
      <c r="V107"/>
    </row>
    <row r="108" spans="2:22" ht="12.75" customHeight="1" x14ac:dyDescent="0.25">
      <c r="B108" s="194" t="s">
        <v>29</v>
      </c>
      <c r="C108" s="195"/>
      <c r="D108" s="198" t="s">
        <v>176</v>
      </c>
      <c r="E108" s="198"/>
      <c r="F108" s="198"/>
      <c r="G108" s="198"/>
      <c r="H108" s="198"/>
      <c r="V108" s="115"/>
    </row>
    <row r="109" spans="2:22" ht="44.1" customHeight="1" x14ac:dyDescent="0.25">
      <c r="B109" s="196"/>
      <c r="C109" s="197"/>
      <c r="D109" s="116" t="s">
        <v>19</v>
      </c>
      <c r="E109" s="116" t="s">
        <v>170</v>
      </c>
      <c r="F109" s="116" t="s">
        <v>169</v>
      </c>
      <c r="G109" s="116" t="s">
        <v>168</v>
      </c>
      <c r="H109" s="116" t="s">
        <v>167</v>
      </c>
      <c r="V109" s="115"/>
    </row>
    <row r="110" spans="2:22" ht="12.75" customHeight="1" x14ac:dyDescent="0.25">
      <c r="B110" s="160" t="s">
        <v>21</v>
      </c>
      <c r="C110" s="105" t="s">
        <v>19</v>
      </c>
      <c r="D110" s="119">
        <v>100.00000000000001</v>
      </c>
      <c r="E110" s="119">
        <f>E8/$D$8*100</f>
        <v>6.5955823812009902</v>
      </c>
      <c r="F110" s="119">
        <f>F8/$D$8*100</f>
        <v>35.725985531258011</v>
      </c>
      <c r="G110" s="119">
        <f>G8/$D$8*100</f>
        <v>47.700778862188805</v>
      </c>
      <c r="H110" s="119">
        <f>H8/$D$8*100</f>
        <v>9.9776532253521957</v>
      </c>
      <c r="V110" s="115"/>
    </row>
    <row r="111" spans="2:22" ht="12.75" customHeight="1" x14ac:dyDescent="0.25">
      <c r="B111" s="161"/>
      <c r="C111" s="5" t="s">
        <v>2</v>
      </c>
      <c r="D111" s="119">
        <v>100.00000000000001</v>
      </c>
      <c r="E111" s="117">
        <f t="shared" ref="E111:H119" si="10">E9/$D9*100</f>
        <v>6.8129398433729724</v>
      </c>
      <c r="F111" s="117">
        <f t="shared" si="10"/>
        <v>35.860436370980267</v>
      </c>
      <c r="G111" s="117">
        <f t="shared" si="10"/>
        <v>48.358168140551079</v>
      </c>
      <c r="H111" s="117">
        <f t="shared" si="10"/>
        <v>8.968455645095684</v>
      </c>
      <c r="V111" s="115"/>
    </row>
    <row r="112" spans="2:22" ht="12.75" customHeight="1" x14ac:dyDescent="0.25">
      <c r="B112" s="162"/>
      <c r="C112" s="5" t="s">
        <v>3</v>
      </c>
      <c r="D112" s="119">
        <v>100</v>
      </c>
      <c r="E112" s="117">
        <f t="shared" si="10"/>
        <v>6.3778912998035677</v>
      </c>
      <c r="F112" s="117">
        <f t="shared" si="10"/>
        <v>35.591328324638752</v>
      </c>
      <c r="G112" s="117">
        <f t="shared" si="10"/>
        <v>47.042380565320016</v>
      </c>
      <c r="H112" s="117">
        <f t="shared" si="10"/>
        <v>10.988399810237667</v>
      </c>
      <c r="V112" s="115"/>
    </row>
    <row r="113" spans="2:22" ht="12.75" customHeight="1" x14ac:dyDescent="0.25">
      <c r="B113" s="160" t="s">
        <v>22</v>
      </c>
      <c r="C113" s="5" t="s">
        <v>4</v>
      </c>
      <c r="D113" s="119">
        <v>100.00000000000003</v>
      </c>
      <c r="E113" s="117">
        <f t="shared" si="10"/>
        <v>7.3067855223412419</v>
      </c>
      <c r="F113" s="117">
        <f t="shared" si="10"/>
        <v>33.24275151667532</v>
      </c>
      <c r="G113" s="117">
        <f t="shared" si="10"/>
        <v>50.79517965621406</v>
      </c>
      <c r="H113" s="117">
        <f t="shared" si="10"/>
        <v>8.6552833047693962</v>
      </c>
      <c r="V113" s="115"/>
    </row>
    <row r="114" spans="2:22" ht="12.75" customHeight="1" x14ac:dyDescent="0.25">
      <c r="B114" s="161"/>
      <c r="C114" s="5" t="s">
        <v>5</v>
      </c>
      <c r="D114" s="119">
        <v>100</v>
      </c>
      <c r="E114" s="117">
        <f t="shared" si="10"/>
        <v>9.2340758673847354</v>
      </c>
      <c r="F114" s="117">
        <f t="shared" si="10"/>
        <v>33.926079254395233</v>
      </c>
      <c r="G114" s="117">
        <f t="shared" si="10"/>
        <v>46.916019007474176</v>
      </c>
      <c r="H114" s="117">
        <f t="shared" si="10"/>
        <v>9.9238258707458655</v>
      </c>
      <c r="V114" s="115"/>
    </row>
    <row r="115" spans="2:22" ht="12.75" customHeight="1" x14ac:dyDescent="0.25">
      <c r="B115" s="161"/>
      <c r="C115" s="5" t="s">
        <v>6</v>
      </c>
      <c r="D115" s="119">
        <v>99.999999999999986</v>
      </c>
      <c r="E115" s="117">
        <f t="shared" si="10"/>
        <v>3.8075852759976061</v>
      </c>
      <c r="F115" s="117">
        <f t="shared" si="10"/>
        <v>36.963633369852289</v>
      </c>
      <c r="G115" s="117">
        <f t="shared" si="10"/>
        <v>49.686565656219486</v>
      </c>
      <c r="H115" s="117">
        <f t="shared" si="10"/>
        <v>9.5422156979306187</v>
      </c>
      <c r="V115" s="115"/>
    </row>
    <row r="116" spans="2:22" ht="12.75" customHeight="1" x14ac:dyDescent="0.25">
      <c r="B116" s="162"/>
      <c r="C116" s="5" t="s">
        <v>7</v>
      </c>
      <c r="D116" s="119">
        <v>100</v>
      </c>
      <c r="E116" s="117">
        <f t="shared" si="10"/>
        <v>6.4770786246964516</v>
      </c>
      <c r="F116" s="117">
        <f t="shared" si="10"/>
        <v>37.716750780101691</v>
      </c>
      <c r="G116" s="117">
        <f t="shared" si="10"/>
        <v>44.522196580343142</v>
      </c>
      <c r="H116" s="117">
        <f t="shared" si="10"/>
        <v>11.28397401485871</v>
      </c>
      <c r="V116" s="115"/>
    </row>
    <row r="117" spans="2:22" ht="12.75" customHeight="1" x14ac:dyDescent="0.25">
      <c r="B117" s="187" t="s">
        <v>23</v>
      </c>
      <c r="C117" s="5" t="s">
        <v>8</v>
      </c>
      <c r="D117" s="119">
        <v>100</v>
      </c>
      <c r="E117" s="117">
        <f t="shared" si="10"/>
        <v>4.8800457381790823</v>
      </c>
      <c r="F117" s="117">
        <f t="shared" si="10"/>
        <v>38.710872913749952</v>
      </c>
      <c r="G117" s="117">
        <f t="shared" si="10"/>
        <v>44.809675460505325</v>
      </c>
      <c r="H117" s="117">
        <f t="shared" si="10"/>
        <v>11.59940588756564</v>
      </c>
      <c r="V117" s="115"/>
    </row>
    <row r="118" spans="2:22" ht="12.75" customHeight="1" x14ac:dyDescent="0.25">
      <c r="B118" s="188"/>
      <c r="C118" s="5" t="s">
        <v>9</v>
      </c>
      <c r="D118" s="119">
        <v>100.00000000000001</v>
      </c>
      <c r="E118" s="117">
        <f t="shared" si="10"/>
        <v>8.3974728418163043</v>
      </c>
      <c r="F118" s="117">
        <f t="shared" si="10"/>
        <v>36.607421691708289</v>
      </c>
      <c r="G118" s="117">
        <f t="shared" si="10"/>
        <v>44.182819874753022</v>
      </c>
      <c r="H118" s="117">
        <f t="shared" si="10"/>
        <v>10.8122855917224</v>
      </c>
      <c r="V118" s="115"/>
    </row>
    <row r="119" spans="2:22" ht="12.75" customHeight="1" x14ac:dyDescent="0.25">
      <c r="B119" s="188"/>
      <c r="C119" s="5" t="s">
        <v>10</v>
      </c>
      <c r="D119" s="119">
        <v>100</v>
      </c>
      <c r="E119" s="117">
        <f t="shared" si="10"/>
        <v>7.4376362450815208</v>
      </c>
      <c r="F119" s="117">
        <f t="shared" si="10"/>
        <v>30.055006273641105</v>
      </c>
      <c r="G119" s="117">
        <f t="shared" si="10"/>
        <v>57.399297915317923</v>
      </c>
      <c r="H119" s="117">
        <f t="shared" si="10"/>
        <v>5.1080595659594481</v>
      </c>
      <c r="V119" s="115"/>
    </row>
    <row r="120" spans="2:22" ht="12.75" customHeight="1" x14ac:dyDescent="0.25">
      <c r="B120" s="188"/>
      <c r="C120" s="5" t="s">
        <v>77</v>
      </c>
      <c r="D120" s="118"/>
      <c r="E120" s="118"/>
      <c r="F120" s="118"/>
      <c r="G120" s="118"/>
      <c r="H120" s="118"/>
      <c r="V120" s="115"/>
    </row>
    <row r="121" spans="2:22" ht="12.75" customHeight="1" x14ac:dyDescent="0.25">
      <c r="B121" s="188" t="s">
        <v>38</v>
      </c>
      <c r="C121" s="5" t="s">
        <v>37</v>
      </c>
      <c r="D121" s="119">
        <v>100</v>
      </c>
      <c r="E121" s="117">
        <f>E19/$D19*100</f>
        <v>6.9651737259575768</v>
      </c>
      <c r="F121" s="117">
        <f>F19/$D19*100</f>
        <v>36.286070567417099</v>
      </c>
      <c r="G121" s="117">
        <f>G19/$D19*100</f>
        <v>48.197926945764372</v>
      </c>
      <c r="H121" s="117">
        <f>H19/$D19*100</f>
        <v>8.5508287608609486</v>
      </c>
      <c r="V121" s="115"/>
    </row>
    <row r="122" spans="2:22" ht="12.75" customHeight="1" x14ac:dyDescent="0.25">
      <c r="B122" s="189"/>
      <c r="C122" s="5" t="s">
        <v>20</v>
      </c>
      <c r="D122" s="119">
        <v>100</v>
      </c>
      <c r="E122" s="118"/>
      <c r="F122" s="117">
        <f t="shared" ref="F122:H129" si="11">F20/$D20*100</f>
        <v>27.278287389481036</v>
      </c>
      <c r="G122" s="117">
        <f t="shared" si="11"/>
        <v>40.202351532992161</v>
      </c>
      <c r="H122" s="117">
        <f t="shared" si="11"/>
        <v>31.498282414061517</v>
      </c>
      <c r="V122" s="115"/>
    </row>
    <row r="123" spans="2:22" ht="12.75" customHeight="1" x14ac:dyDescent="0.25">
      <c r="B123" s="160" t="s">
        <v>25</v>
      </c>
      <c r="C123" s="5" t="s">
        <v>11</v>
      </c>
      <c r="D123" s="119">
        <v>100</v>
      </c>
      <c r="E123" s="117">
        <f t="shared" ref="E123:E129" si="12">E21/$D21*100</f>
        <v>8.5025495167137333</v>
      </c>
      <c r="F123" s="117">
        <f t="shared" si="11"/>
        <v>40.576086211157033</v>
      </c>
      <c r="G123" s="117">
        <f t="shared" si="11"/>
        <v>43.96272449232363</v>
      </c>
      <c r="H123" s="117">
        <f t="shared" si="11"/>
        <v>6.9586397798055994</v>
      </c>
      <c r="V123" s="115"/>
    </row>
    <row r="124" spans="2:22" ht="12.75" customHeight="1" x14ac:dyDescent="0.25">
      <c r="B124" s="161"/>
      <c r="C124" s="5" t="s">
        <v>12</v>
      </c>
      <c r="D124" s="119">
        <v>100</v>
      </c>
      <c r="E124" s="117">
        <f t="shared" si="12"/>
        <v>7.0664380858899607</v>
      </c>
      <c r="F124" s="117">
        <f t="shared" si="11"/>
        <v>33.696140804939795</v>
      </c>
      <c r="G124" s="117">
        <f t="shared" si="11"/>
        <v>49.521704767444547</v>
      </c>
      <c r="H124" s="117">
        <f t="shared" si="11"/>
        <v>9.7157163417256935</v>
      </c>
      <c r="V124" s="115"/>
    </row>
    <row r="125" spans="2:22" ht="12.75" customHeight="1" x14ac:dyDescent="0.25">
      <c r="B125" s="162"/>
      <c r="C125" s="5" t="s">
        <v>13</v>
      </c>
      <c r="D125" s="119">
        <v>100</v>
      </c>
      <c r="E125" s="117">
        <f t="shared" si="12"/>
        <v>5.9424136541960193</v>
      </c>
      <c r="F125" s="117">
        <f t="shared" si="11"/>
        <v>35.619934486160382</v>
      </c>
      <c r="G125" s="117">
        <f t="shared" si="11"/>
        <v>47.658918862827996</v>
      </c>
      <c r="H125" s="117">
        <f t="shared" si="11"/>
        <v>10.778732996815611</v>
      </c>
      <c r="V125" s="115"/>
    </row>
    <row r="126" spans="2:22" ht="12.75" customHeight="1" x14ac:dyDescent="0.25">
      <c r="B126" s="160" t="s">
        <v>24</v>
      </c>
      <c r="C126" s="5" t="s">
        <v>14</v>
      </c>
      <c r="D126" s="119">
        <v>100.00000000000001</v>
      </c>
      <c r="E126" s="117">
        <f t="shared" si="12"/>
        <v>9.4750072714440012</v>
      </c>
      <c r="F126" s="117">
        <f t="shared" si="11"/>
        <v>37.807667741836049</v>
      </c>
      <c r="G126" s="117">
        <f t="shared" si="11"/>
        <v>45.680633783545858</v>
      </c>
      <c r="H126" s="117">
        <f t="shared" si="11"/>
        <v>7.0366912031740991</v>
      </c>
      <c r="V126" s="115"/>
    </row>
    <row r="127" spans="2:22" ht="12.75" customHeight="1" x14ac:dyDescent="0.25">
      <c r="B127" s="161"/>
      <c r="C127" s="5" t="s">
        <v>15</v>
      </c>
      <c r="D127" s="119">
        <v>99.999999999999986</v>
      </c>
      <c r="E127" s="117">
        <f t="shared" si="12"/>
        <v>5.6768686427779365</v>
      </c>
      <c r="F127" s="117">
        <f t="shared" si="11"/>
        <v>35.169041466586151</v>
      </c>
      <c r="G127" s="117">
        <f t="shared" si="11"/>
        <v>48.670842744008461</v>
      </c>
      <c r="H127" s="117">
        <f t="shared" si="11"/>
        <v>10.483247146627443</v>
      </c>
      <c r="V127" s="115"/>
    </row>
    <row r="128" spans="2:22" ht="12.75" customHeight="1" x14ac:dyDescent="0.25">
      <c r="B128" s="161"/>
      <c r="C128" s="5" t="s">
        <v>16</v>
      </c>
      <c r="D128" s="119">
        <v>99.999999999999986</v>
      </c>
      <c r="E128" s="117">
        <f t="shared" si="12"/>
        <v>8.088800962700244</v>
      </c>
      <c r="F128" s="117">
        <f t="shared" si="11"/>
        <v>33.105221321778686</v>
      </c>
      <c r="G128" s="117">
        <f t="shared" si="11"/>
        <v>52.672468986323459</v>
      </c>
      <c r="H128" s="117">
        <f t="shared" si="11"/>
        <v>6.1335087291976063</v>
      </c>
      <c r="V128" s="115"/>
    </row>
    <row r="129" spans="2:22" ht="12.75" customHeight="1" x14ac:dyDescent="0.25">
      <c r="B129" s="162"/>
      <c r="C129" s="5" t="s">
        <v>17</v>
      </c>
      <c r="D129" s="119">
        <v>100</v>
      </c>
      <c r="E129" s="117">
        <f t="shared" si="12"/>
        <v>6.8678716204962287</v>
      </c>
      <c r="F129" s="117">
        <f t="shared" si="11"/>
        <v>37.361553808912547</v>
      </c>
      <c r="G129" s="117">
        <f t="shared" si="11"/>
        <v>43.909505600099465</v>
      </c>
      <c r="H129" s="117">
        <f t="shared" si="11"/>
        <v>11.861068970491765</v>
      </c>
      <c r="V129" s="115"/>
    </row>
    <row r="130" spans="2:22" ht="12.75" customHeight="1" x14ac:dyDescent="0.25">
      <c r="B130" s="21"/>
      <c r="C130" s="15"/>
      <c r="D130" s="15"/>
      <c r="E130" s="16"/>
      <c r="F130" s="16"/>
      <c r="G130" s="16"/>
      <c r="H130" s="16"/>
      <c r="V130" s="115"/>
    </row>
    <row r="131" spans="2:22" ht="12.75" customHeight="1" x14ac:dyDescent="0.25">
      <c r="B131" s="21"/>
      <c r="C131" s="15"/>
      <c r="D131" s="15"/>
      <c r="E131" s="16"/>
      <c r="F131" s="16"/>
      <c r="G131" s="16"/>
      <c r="H131" s="16"/>
      <c r="V131" s="115"/>
    </row>
    <row r="132" spans="2:22" ht="12.75" customHeight="1" x14ac:dyDescent="0.25">
      <c r="V132"/>
    </row>
    <row r="133" spans="2:22" ht="12.75" customHeight="1" x14ac:dyDescent="0.25">
      <c r="B133" s="194" t="s">
        <v>29</v>
      </c>
      <c r="C133" s="195"/>
      <c r="D133" s="198" t="s">
        <v>176</v>
      </c>
      <c r="E133" s="198"/>
      <c r="F133" s="198"/>
      <c r="G133" s="198"/>
      <c r="H133" s="198"/>
      <c r="V133" s="115"/>
    </row>
    <row r="134" spans="2:22" ht="44.1" customHeight="1" x14ac:dyDescent="0.25">
      <c r="B134" s="196"/>
      <c r="C134" s="197"/>
      <c r="D134" s="116" t="s">
        <v>19</v>
      </c>
      <c r="E134" s="116" t="s">
        <v>170</v>
      </c>
      <c r="F134" s="116" t="s">
        <v>169</v>
      </c>
      <c r="G134" s="116" t="s">
        <v>168</v>
      </c>
      <c r="H134" s="116" t="s">
        <v>167</v>
      </c>
      <c r="V134" s="115"/>
    </row>
    <row r="135" spans="2:22" ht="15" customHeight="1" x14ac:dyDescent="0.25">
      <c r="B135" s="187" t="s">
        <v>161</v>
      </c>
      <c r="C135" s="105" t="s">
        <v>19</v>
      </c>
      <c r="D135" s="119">
        <v>100</v>
      </c>
      <c r="E135" s="119">
        <f>E33/$D$33*100</f>
        <v>6.5955823812009911</v>
      </c>
      <c r="F135" s="119">
        <f>F33/$D$33*100</f>
        <v>35.725985531258011</v>
      </c>
      <c r="G135" s="119">
        <f>G33/$D$33*100</f>
        <v>47.700778862188798</v>
      </c>
      <c r="H135" s="119">
        <f>H33/$D$33*100</f>
        <v>9.9776532253521939</v>
      </c>
      <c r="V135" s="115"/>
    </row>
    <row r="136" spans="2:22" ht="12.75" customHeight="1" x14ac:dyDescent="0.25">
      <c r="B136" s="188"/>
      <c r="C136" s="5" t="s">
        <v>162</v>
      </c>
      <c r="D136" s="119">
        <v>100</v>
      </c>
      <c r="E136" s="117">
        <f t="shared" ref="E136:H138" si="13">E34/$D34*100</f>
        <v>6.8173088919385423</v>
      </c>
      <c r="F136" s="117">
        <f t="shared" si="13"/>
        <v>33.589906945109242</v>
      </c>
      <c r="G136" s="117">
        <f t="shared" si="13"/>
        <v>50.516715037496539</v>
      </c>
      <c r="H136" s="117">
        <f t="shared" si="13"/>
        <v>9.0760691254556818</v>
      </c>
      <c r="V136" s="115"/>
    </row>
    <row r="137" spans="2:22" ht="12.75" customHeight="1" x14ac:dyDescent="0.25">
      <c r="B137" s="188"/>
      <c r="C137" s="5" t="s">
        <v>88</v>
      </c>
      <c r="D137" s="119">
        <v>100.00000000000001</v>
      </c>
      <c r="E137" s="117">
        <f t="shared" si="13"/>
        <v>7.9844875325590312</v>
      </c>
      <c r="F137" s="117">
        <f t="shared" si="13"/>
        <v>36.791009174725318</v>
      </c>
      <c r="G137" s="117">
        <f t="shared" si="13"/>
        <v>34.826322142589007</v>
      </c>
      <c r="H137" s="117">
        <f t="shared" si="13"/>
        <v>20.398181150126661</v>
      </c>
      <c r="V137" s="115"/>
    </row>
    <row r="138" spans="2:22" ht="12.75" customHeight="1" x14ac:dyDescent="0.25">
      <c r="B138" s="188"/>
      <c r="C138" s="5" t="s">
        <v>89</v>
      </c>
      <c r="D138" s="119">
        <v>100.00000000000001</v>
      </c>
      <c r="E138" s="117">
        <f t="shared" si="13"/>
        <v>6.1675468666422786</v>
      </c>
      <c r="F138" s="117">
        <f t="shared" si="13"/>
        <v>39.331228373943937</v>
      </c>
      <c r="G138" s="117">
        <f t="shared" si="13"/>
        <v>42.479502300577074</v>
      </c>
      <c r="H138" s="117">
        <f t="shared" si="13"/>
        <v>12.021722458836717</v>
      </c>
      <c r="V138" s="115"/>
    </row>
    <row r="139" spans="2:22" ht="12.75" customHeight="1" x14ac:dyDescent="0.25">
      <c r="B139" s="188"/>
      <c r="C139" s="5" t="s">
        <v>90</v>
      </c>
      <c r="D139" s="119">
        <v>100</v>
      </c>
      <c r="E139" s="118"/>
      <c r="F139" s="117">
        <f>F37/$D37*100</f>
        <v>39.022169289458397</v>
      </c>
      <c r="G139" s="117">
        <f>G37/$D37*100</f>
        <v>49.140592284732065</v>
      </c>
      <c r="H139" s="118"/>
      <c r="V139" s="115"/>
    </row>
    <row r="140" spans="2:22" ht="12.75" customHeight="1" x14ac:dyDescent="0.25">
      <c r="B140" s="188"/>
      <c r="C140" s="5" t="s">
        <v>91</v>
      </c>
      <c r="D140" s="119">
        <v>100</v>
      </c>
      <c r="E140" s="118"/>
      <c r="F140" s="117">
        <f>F38/$D38*100</f>
        <v>30.989854900361337</v>
      </c>
      <c r="G140" s="117">
        <f>G38/$D38*100</f>
        <v>58.131679335365114</v>
      </c>
      <c r="H140" s="118"/>
      <c r="V140" s="115"/>
    </row>
    <row r="141" spans="2:22" ht="12.75" customHeight="1" x14ac:dyDescent="0.25">
      <c r="B141" s="188"/>
      <c r="C141" s="5" t="s">
        <v>92</v>
      </c>
      <c r="D141" s="119">
        <v>100.00000000000001</v>
      </c>
      <c r="E141" s="118"/>
      <c r="F141" s="118"/>
      <c r="G141" s="117">
        <f>G39/$D39*100</f>
        <v>54.242826704017929</v>
      </c>
      <c r="H141" s="118"/>
      <c r="V141" s="115"/>
    </row>
    <row r="142" spans="2:22" ht="12.75" customHeight="1" x14ac:dyDescent="0.25">
      <c r="B142" s="189"/>
      <c r="C142" s="5" t="s">
        <v>93</v>
      </c>
      <c r="D142" s="119">
        <v>100</v>
      </c>
      <c r="E142" s="118"/>
      <c r="F142" s="118"/>
      <c r="G142" s="117">
        <f>G40/$D40*100</f>
        <v>30.799103620823313</v>
      </c>
      <c r="H142" s="118"/>
      <c r="V142" s="115"/>
    </row>
    <row r="143" spans="2:22" ht="12.75" customHeight="1" x14ac:dyDescent="0.25">
      <c r="B143" s="187" t="s">
        <v>163</v>
      </c>
      <c r="C143" s="5" t="s">
        <v>49</v>
      </c>
      <c r="D143" s="119">
        <v>99.999999999999986</v>
      </c>
      <c r="E143" s="117">
        <f>E41/$D41*100</f>
        <v>7.6257568610495614</v>
      </c>
      <c r="F143" s="117">
        <f>F41/$D41*100</f>
        <v>37.3629270133532</v>
      </c>
      <c r="G143" s="117">
        <f>G41/$D41*100</f>
        <v>44.527641906488661</v>
      </c>
      <c r="H143" s="117">
        <f>H41/$D41*100</f>
        <v>10.48367421910857</v>
      </c>
      <c r="V143" s="115"/>
    </row>
    <row r="144" spans="2:22" ht="12.75" customHeight="1" x14ac:dyDescent="0.25">
      <c r="B144" s="188"/>
      <c r="C144" s="5" t="s">
        <v>94</v>
      </c>
      <c r="D144" s="119">
        <v>100.00000000000001</v>
      </c>
      <c r="E144" s="118"/>
      <c r="F144" s="118"/>
      <c r="G144" s="118"/>
      <c r="H144" s="118"/>
      <c r="V144" s="115"/>
    </row>
    <row r="145" spans="2:22" ht="12.75" customHeight="1" x14ac:dyDescent="0.25">
      <c r="B145" s="188"/>
      <c r="C145" s="5" t="s">
        <v>95</v>
      </c>
      <c r="D145" s="119">
        <v>99.999999999999986</v>
      </c>
      <c r="E145" s="118"/>
      <c r="F145" s="117">
        <f>F43/$D43*100</f>
        <v>29.364639536374014</v>
      </c>
      <c r="G145" s="117">
        <f>G43/$D43*100</f>
        <v>56.60035998826136</v>
      </c>
      <c r="H145" s="117">
        <f>H43/$D43*100</f>
        <v>7.4673382052305222</v>
      </c>
      <c r="V145" s="115"/>
    </row>
    <row r="146" spans="2:22" ht="12.75" customHeight="1" x14ac:dyDescent="0.25">
      <c r="B146" s="188"/>
      <c r="C146" s="5" t="s">
        <v>96</v>
      </c>
      <c r="D146" s="119">
        <v>100</v>
      </c>
      <c r="E146" s="118"/>
      <c r="F146" s="117">
        <f t="shared" ref="F146:G153" si="14">F44/$D44*100</f>
        <v>25.787324741452984</v>
      </c>
      <c r="G146" s="117">
        <f t="shared" si="14"/>
        <v>61.289767858238939</v>
      </c>
      <c r="H146" s="118"/>
      <c r="V146" s="115"/>
    </row>
    <row r="147" spans="2:22" ht="12.75" customHeight="1" x14ac:dyDescent="0.25">
      <c r="B147" s="190"/>
      <c r="C147" s="5" t="s">
        <v>97</v>
      </c>
      <c r="D147" s="119">
        <v>100</v>
      </c>
      <c r="E147" s="117">
        <f t="shared" ref="E147:E152" si="15">E45/$D45*100</f>
        <v>5.9145925473808614</v>
      </c>
      <c r="F147" s="117">
        <f t="shared" si="14"/>
        <v>33.405374216530589</v>
      </c>
      <c r="G147" s="117">
        <f t="shared" si="14"/>
        <v>50.480692184156851</v>
      </c>
      <c r="H147" s="117">
        <f>H45/$D45*100</f>
        <v>10.1993410519317</v>
      </c>
      <c r="V147" s="115"/>
    </row>
    <row r="148" spans="2:22" ht="12.75" customHeight="1" x14ac:dyDescent="0.25">
      <c r="B148" s="187" t="s">
        <v>164</v>
      </c>
      <c r="C148" s="5" t="s">
        <v>112</v>
      </c>
      <c r="D148" s="119">
        <v>100</v>
      </c>
      <c r="E148" s="117">
        <f t="shared" si="15"/>
        <v>5.9720443717193792</v>
      </c>
      <c r="F148" s="117">
        <f t="shared" si="14"/>
        <v>37.232189265088564</v>
      </c>
      <c r="G148" s="117">
        <f t="shared" si="14"/>
        <v>45.400951806501467</v>
      </c>
      <c r="H148" s="117">
        <f>H46/$D46*100</f>
        <v>11.394814556690593</v>
      </c>
      <c r="V148" s="115"/>
    </row>
    <row r="149" spans="2:22" ht="12.75" customHeight="1" x14ac:dyDescent="0.25">
      <c r="B149" s="188"/>
      <c r="C149" s="5" t="s">
        <v>98</v>
      </c>
      <c r="D149" s="119">
        <v>100</v>
      </c>
      <c r="E149" s="117">
        <f t="shared" si="15"/>
        <v>7.8010886078437718</v>
      </c>
      <c r="F149" s="117">
        <f t="shared" si="14"/>
        <v>35.067824707888256</v>
      </c>
      <c r="G149" s="117">
        <f t="shared" si="14"/>
        <v>46.768705989032526</v>
      </c>
      <c r="H149" s="117">
        <f>H47/$D47*100</f>
        <v>10.362380695235451</v>
      </c>
      <c r="V149" s="115"/>
    </row>
    <row r="150" spans="2:22" ht="12.75" customHeight="1" x14ac:dyDescent="0.25">
      <c r="B150" s="188"/>
      <c r="C150" s="5" t="s">
        <v>113</v>
      </c>
      <c r="D150" s="119">
        <v>100</v>
      </c>
      <c r="E150" s="117">
        <f t="shared" si="15"/>
        <v>2.4627165460695561</v>
      </c>
      <c r="F150" s="117">
        <f t="shared" si="14"/>
        <v>34.628676401133028</v>
      </c>
      <c r="G150" s="117">
        <f t="shared" si="14"/>
        <v>58.899281078990029</v>
      </c>
      <c r="H150" s="118"/>
      <c r="V150" s="115"/>
    </row>
    <row r="151" spans="2:22" ht="12.75" customHeight="1" x14ac:dyDescent="0.25">
      <c r="B151" s="187" t="s">
        <v>165</v>
      </c>
      <c r="C151" s="5" t="s">
        <v>99</v>
      </c>
      <c r="D151" s="119">
        <v>100</v>
      </c>
      <c r="E151" s="117">
        <f t="shared" si="15"/>
        <v>9.0322908512533395</v>
      </c>
      <c r="F151" s="117">
        <f t="shared" si="14"/>
        <v>35.061559825076635</v>
      </c>
      <c r="G151" s="117">
        <f t="shared" si="14"/>
        <v>48.69856936330423</v>
      </c>
      <c r="H151" s="117">
        <f>H49/$D49*100</f>
        <v>7.2075799603657966</v>
      </c>
      <c r="V151" s="115"/>
    </row>
    <row r="152" spans="2:22" ht="12.75" customHeight="1" x14ac:dyDescent="0.25">
      <c r="B152" s="188"/>
      <c r="C152" s="5" t="s">
        <v>100</v>
      </c>
      <c r="D152" s="119">
        <v>100</v>
      </c>
      <c r="E152" s="117">
        <f t="shared" si="15"/>
        <v>5.6062625110656983</v>
      </c>
      <c r="F152" s="117">
        <f t="shared" si="14"/>
        <v>36.788490673192257</v>
      </c>
      <c r="G152" s="117">
        <f t="shared" si="14"/>
        <v>47.307941317636235</v>
      </c>
      <c r="H152" s="117">
        <f>H50/$D50*100</f>
        <v>10.2973054981058</v>
      </c>
      <c r="V152" s="115"/>
    </row>
    <row r="153" spans="2:22" ht="12.75" customHeight="1" x14ac:dyDescent="0.25">
      <c r="B153" s="188"/>
      <c r="C153" s="5" t="s">
        <v>101</v>
      </c>
      <c r="D153" s="119">
        <v>100</v>
      </c>
      <c r="E153" s="118"/>
      <c r="F153" s="117">
        <f t="shared" si="14"/>
        <v>25.088124149500612</v>
      </c>
      <c r="G153" s="117">
        <f t="shared" si="14"/>
        <v>56.893277083663364</v>
      </c>
      <c r="H153" s="118"/>
      <c r="V153"/>
    </row>
    <row r="154" spans="2:22" ht="12.75" customHeight="1" x14ac:dyDescent="0.25">
      <c r="B154" s="188"/>
      <c r="C154" s="5" t="s">
        <v>102</v>
      </c>
      <c r="D154" s="119">
        <v>100</v>
      </c>
      <c r="E154" s="118"/>
      <c r="F154" s="117">
        <f>F52/$D52*100</f>
        <v>62.683012703379781</v>
      </c>
      <c r="G154" s="118"/>
      <c r="H154" s="118"/>
      <c r="V154"/>
    </row>
    <row r="155" spans="2:22" ht="12.75" customHeight="1" x14ac:dyDescent="0.25">
      <c r="B155" s="190"/>
      <c r="C155" s="5" t="s">
        <v>103</v>
      </c>
      <c r="D155" s="119">
        <v>100</v>
      </c>
      <c r="E155" s="118"/>
      <c r="F155" s="117">
        <f>F53/$D53*100</f>
        <v>31.696778514733591</v>
      </c>
      <c r="G155" s="117">
        <f>G53/$D53*100</f>
        <v>40.955062093453506</v>
      </c>
      <c r="H155" s="118"/>
      <c r="V155"/>
    </row>
    <row r="156" spans="2:22" ht="12.75" customHeight="1" x14ac:dyDescent="0.25">
      <c r="V156"/>
    </row>
    <row r="157" spans="2:22" ht="12.75" customHeight="1" x14ac:dyDescent="0.25">
      <c r="V157"/>
    </row>
    <row r="158" spans="2:22" ht="12.75" customHeight="1" x14ac:dyDescent="0.25">
      <c r="V158"/>
    </row>
    <row r="159" spans="2:22" ht="12.75" customHeight="1" x14ac:dyDescent="0.25">
      <c r="B159" s="194" t="s">
        <v>27</v>
      </c>
      <c r="C159" s="195"/>
      <c r="D159" s="198" t="s">
        <v>176</v>
      </c>
      <c r="E159" s="198"/>
      <c r="F159" s="198"/>
      <c r="G159" s="198"/>
      <c r="H159" s="198"/>
      <c r="V159" s="115"/>
    </row>
    <row r="160" spans="2:22" ht="44.1" customHeight="1" x14ac:dyDescent="0.25">
      <c r="B160" s="196"/>
      <c r="C160" s="197"/>
      <c r="D160" s="116" t="s">
        <v>19</v>
      </c>
      <c r="E160" s="116" t="s">
        <v>170</v>
      </c>
      <c r="F160" s="116" t="s">
        <v>169</v>
      </c>
      <c r="G160" s="116" t="s">
        <v>168</v>
      </c>
      <c r="H160" s="116" t="s">
        <v>167</v>
      </c>
      <c r="V160" s="115"/>
    </row>
    <row r="161" spans="2:22" ht="12.75" customHeight="1" x14ac:dyDescent="0.25">
      <c r="B161" s="160" t="s">
        <v>21</v>
      </c>
      <c r="C161" s="105" t="s">
        <v>19</v>
      </c>
      <c r="D161" s="2">
        <f t="shared" ref="D161:D180" si="16">SUM(E161:H161)</f>
        <v>1423</v>
      </c>
      <c r="E161" s="2">
        <f>SUM(E162:E163)</f>
        <v>113</v>
      </c>
      <c r="F161" s="2">
        <f>SUM(F162:F163)</f>
        <v>509</v>
      </c>
      <c r="G161" s="2">
        <f>SUM(G162:G163)</f>
        <v>678</v>
      </c>
      <c r="H161" s="2">
        <f>SUM(H162:H163)</f>
        <v>123</v>
      </c>
      <c r="V161" s="115"/>
    </row>
    <row r="162" spans="2:22" ht="12.75" customHeight="1" x14ac:dyDescent="0.25">
      <c r="B162" s="161"/>
      <c r="C162" s="5" t="s">
        <v>2</v>
      </c>
      <c r="D162" s="2">
        <f t="shared" si="16"/>
        <v>732</v>
      </c>
      <c r="E162" s="3">
        <v>61</v>
      </c>
      <c r="F162" s="3">
        <v>255</v>
      </c>
      <c r="G162" s="3">
        <v>357</v>
      </c>
      <c r="H162" s="3">
        <v>59</v>
      </c>
      <c r="V162" s="115"/>
    </row>
    <row r="163" spans="2:22" ht="12.75" customHeight="1" x14ac:dyDescent="0.25">
      <c r="B163" s="162"/>
      <c r="C163" s="5" t="s">
        <v>3</v>
      </c>
      <c r="D163" s="114">
        <f t="shared" si="16"/>
        <v>691</v>
      </c>
      <c r="E163" s="3">
        <v>52</v>
      </c>
      <c r="F163" s="3">
        <v>254</v>
      </c>
      <c r="G163" s="3">
        <v>321</v>
      </c>
      <c r="H163" s="3">
        <v>64</v>
      </c>
      <c r="V163" s="115"/>
    </row>
    <row r="164" spans="2:22" ht="12.75" customHeight="1" x14ac:dyDescent="0.25">
      <c r="B164" s="160" t="s">
        <v>22</v>
      </c>
      <c r="C164" s="5" t="s">
        <v>4</v>
      </c>
      <c r="D164" s="114">
        <f t="shared" si="16"/>
        <v>254</v>
      </c>
      <c r="E164" s="3">
        <v>20</v>
      </c>
      <c r="F164" s="3">
        <v>95</v>
      </c>
      <c r="G164" s="3">
        <v>122</v>
      </c>
      <c r="H164" s="3">
        <v>17</v>
      </c>
      <c r="V164" s="115"/>
    </row>
    <row r="165" spans="2:22" ht="12.75" customHeight="1" x14ac:dyDescent="0.25">
      <c r="B165" s="161"/>
      <c r="C165" s="5" t="s">
        <v>5</v>
      </c>
      <c r="D165" s="114">
        <f t="shared" si="16"/>
        <v>326</v>
      </c>
      <c r="E165" s="3">
        <v>31</v>
      </c>
      <c r="F165" s="3">
        <v>112</v>
      </c>
      <c r="G165" s="3">
        <v>152</v>
      </c>
      <c r="H165" s="3">
        <v>31</v>
      </c>
      <c r="V165" s="115"/>
    </row>
    <row r="166" spans="2:22" ht="12.75" customHeight="1" x14ac:dyDescent="0.25">
      <c r="B166" s="161"/>
      <c r="C166" s="5" t="s">
        <v>6</v>
      </c>
      <c r="D166" s="114">
        <f t="shared" si="16"/>
        <v>431</v>
      </c>
      <c r="E166" s="3">
        <v>34</v>
      </c>
      <c r="F166" s="3">
        <v>145</v>
      </c>
      <c r="G166" s="3">
        <v>216</v>
      </c>
      <c r="H166" s="3">
        <v>36</v>
      </c>
      <c r="V166" s="115"/>
    </row>
    <row r="167" spans="2:22" ht="12.75" customHeight="1" x14ac:dyDescent="0.25">
      <c r="B167" s="162"/>
      <c r="C167" s="5" t="s">
        <v>7</v>
      </c>
      <c r="D167" s="114">
        <f t="shared" si="16"/>
        <v>412</v>
      </c>
      <c r="E167" s="3">
        <v>28</v>
      </c>
      <c r="F167" s="3">
        <v>157</v>
      </c>
      <c r="G167" s="3">
        <v>188</v>
      </c>
      <c r="H167" s="3">
        <v>39</v>
      </c>
      <c r="V167" s="115"/>
    </row>
    <row r="168" spans="2:22" ht="12.75" customHeight="1" x14ac:dyDescent="0.25">
      <c r="B168" s="187" t="s">
        <v>23</v>
      </c>
      <c r="C168" s="5" t="s">
        <v>8</v>
      </c>
      <c r="D168" s="114">
        <f t="shared" si="16"/>
        <v>651</v>
      </c>
      <c r="E168" s="3">
        <v>46</v>
      </c>
      <c r="F168" s="3">
        <v>237</v>
      </c>
      <c r="G168" s="3">
        <v>297</v>
      </c>
      <c r="H168" s="3">
        <v>71</v>
      </c>
      <c r="V168" s="115"/>
    </row>
    <row r="169" spans="2:22" ht="12.75" customHeight="1" x14ac:dyDescent="0.25">
      <c r="B169" s="188"/>
      <c r="C169" s="5" t="s">
        <v>9</v>
      </c>
      <c r="D169" s="114">
        <f t="shared" si="16"/>
        <v>441</v>
      </c>
      <c r="E169" s="3">
        <v>39</v>
      </c>
      <c r="F169" s="3">
        <v>160</v>
      </c>
      <c r="G169" s="3">
        <v>206</v>
      </c>
      <c r="H169" s="3">
        <v>36</v>
      </c>
      <c r="V169" s="115"/>
    </row>
    <row r="170" spans="2:22" ht="12.75" customHeight="1" x14ac:dyDescent="0.25">
      <c r="B170" s="188"/>
      <c r="C170" s="5" t="s">
        <v>10</v>
      </c>
      <c r="D170" s="114">
        <f t="shared" si="16"/>
        <v>328</v>
      </c>
      <c r="E170" s="3">
        <v>28</v>
      </c>
      <c r="F170" s="3">
        <v>111</v>
      </c>
      <c r="G170" s="3">
        <v>174</v>
      </c>
      <c r="H170" s="3">
        <v>15</v>
      </c>
      <c r="V170" s="115"/>
    </row>
    <row r="171" spans="2:22" ht="12.75" customHeight="1" x14ac:dyDescent="0.25">
      <c r="B171" s="188"/>
      <c r="C171" s="5" t="s">
        <v>77</v>
      </c>
      <c r="D171" s="114">
        <f t="shared" si="16"/>
        <v>3</v>
      </c>
      <c r="E171" s="3">
        <v>0</v>
      </c>
      <c r="F171" s="3">
        <v>1</v>
      </c>
      <c r="G171" s="3">
        <v>1</v>
      </c>
      <c r="H171" s="3">
        <v>1</v>
      </c>
      <c r="V171" s="115"/>
    </row>
    <row r="172" spans="2:22" ht="12.75" customHeight="1" x14ac:dyDescent="0.25">
      <c r="B172" s="188" t="s">
        <v>38</v>
      </c>
      <c r="C172" s="5" t="s">
        <v>37</v>
      </c>
      <c r="D172" s="114">
        <f t="shared" si="16"/>
        <v>1342</v>
      </c>
      <c r="E172" s="3">
        <v>111</v>
      </c>
      <c r="F172" s="3">
        <v>488</v>
      </c>
      <c r="G172" s="3">
        <v>643</v>
      </c>
      <c r="H172" s="3">
        <v>100</v>
      </c>
      <c r="V172" s="115"/>
    </row>
    <row r="173" spans="2:22" ht="12.75" customHeight="1" x14ac:dyDescent="0.25">
      <c r="B173" s="189"/>
      <c r="C173" s="5" t="s">
        <v>20</v>
      </c>
      <c r="D173" s="114">
        <f t="shared" si="16"/>
        <v>81</v>
      </c>
      <c r="E173" s="3">
        <v>2</v>
      </c>
      <c r="F173" s="3">
        <v>21</v>
      </c>
      <c r="G173" s="3">
        <v>35</v>
      </c>
      <c r="H173" s="3">
        <v>23</v>
      </c>
      <c r="V173" s="115"/>
    </row>
    <row r="174" spans="2:22" ht="12.75" customHeight="1" x14ac:dyDescent="0.25">
      <c r="B174" s="160" t="s">
        <v>25</v>
      </c>
      <c r="C174" s="5" t="s">
        <v>11</v>
      </c>
      <c r="D174" s="114">
        <f t="shared" si="16"/>
        <v>421</v>
      </c>
      <c r="E174" s="3">
        <v>39</v>
      </c>
      <c r="F174" s="3">
        <v>163</v>
      </c>
      <c r="G174" s="3">
        <v>190</v>
      </c>
      <c r="H174" s="3">
        <v>29</v>
      </c>
      <c r="V174" s="115"/>
    </row>
    <row r="175" spans="2:22" ht="12.75" customHeight="1" x14ac:dyDescent="0.25">
      <c r="B175" s="161"/>
      <c r="C175" s="5" t="s">
        <v>12</v>
      </c>
      <c r="D175" s="114">
        <f t="shared" si="16"/>
        <v>610</v>
      </c>
      <c r="E175" s="3">
        <v>46</v>
      </c>
      <c r="F175" s="3">
        <v>206</v>
      </c>
      <c r="G175" s="3">
        <v>301</v>
      </c>
      <c r="H175" s="3">
        <v>57</v>
      </c>
      <c r="V175" s="115"/>
    </row>
    <row r="176" spans="2:22" ht="12.75" customHeight="1" x14ac:dyDescent="0.25">
      <c r="B176" s="162"/>
      <c r="C176" s="5" t="s">
        <v>13</v>
      </c>
      <c r="D176" s="114">
        <f t="shared" si="16"/>
        <v>392</v>
      </c>
      <c r="E176" s="3">
        <v>28</v>
      </c>
      <c r="F176" s="3">
        <v>140</v>
      </c>
      <c r="G176" s="3">
        <v>187</v>
      </c>
      <c r="H176" s="3">
        <v>37</v>
      </c>
      <c r="V176" s="115"/>
    </row>
    <row r="177" spans="2:22" ht="12.75" customHeight="1" x14ac:dyDescent="0.25">
      <c r="B177" s="160" t="s">
        <v>24</v>
      </c>
      <c r="C177" s="5" t="s">
        <v>14</v>
      </c>
      <c r="D177" s="114">
        <f t="shared" si="16"/>
        <v>294</v>
      </c>
      <c r="E177" s="3">
        <v>30</v>
      </c>
      <c r="F177" s="3">
        <v>112</v>
      </c>
      <c r="G177" s="3">
        <v>131</v>
      </c>
      <c r="H177" s="3">
        <v>21</v>
      </c>
      <c r="V177" s="115"/>
    </row>
    <row r="178" spans="2:22" ht="12.75" customHeight="1" x14ac:dyDescent="0.25">
      <c r="B178" s="161"/>
      <c r="C178" s="5" t="s">
        <v>15</v>
      </c>
      <c r="D178" s="114">
        <f t="shared" si="16"/>
        <v>397</v>
      </c>
      <c r="E178" s="3">
        <v>25</v>
      </c>
      <c r="F178" s="3">
        <v>143</v>
      </c>
      <c r="G178" s="3">
        <v>192</v>
      </c>
      <c r="H178" s="3">
        <v>37</v>
      </c>
      <c r="V178" s="115"/>
    </row>
    <row r="179" spans="2:22" ht="12.75" customHeight="1" x14ac:dyDescent="0.25">
      <c r="B179" s="161"/>
      <c r="C179" s="5" t="s">
        <v>16</v>
      </c>
      <c r="D179" s="114">
        <f t="shared" si="16"/>
        <v>305</v>
      </c>
      <c r="E179" s="3">
        <v>27</v>
      </c>
      <c r="F179" s="3">
        <v>100</v>
      </c>
      <c r="G179" s="3">
        <v>159</v>
      </c>
      <c r="H179" s="3">
        <v>19</v>
      </c>
      <c r="V179" s="115"/>
    </row>
    <row r="180" spans="2:22" ht="12.75" customHeight="1" x14ac:dyDescent="0.25">
      <c r="B180" s="162"/>
      <c r="C180" s="5" t="s">
        <v>17</v>
      </c>
      <c r="D180" s="114">
        <f t="shared" si="16"/>
        <v>427</v>
      </c>
      <c r="E180" s="3">
        <v>31</v>
      </c>
      <c r="F180" s="3">
        <v>154</v>
      </c>
      <c r="G180" s="3">
        <v>196</v>
      </c>
      <c r="H180" s="3">
        <v>46</v>
      </c>
      <c r="V180" s="115"/>
    </row>
    <row r="181" spans="2:22" ht="12.75" customHeight="1" x14ac:dyDescent="0.25">
      <c r="B181" s="21"/>
      <c r="C181" s="15"/>
      <c r="D181" s="15"/>
      <c r="E181" s="16"/>
      <c r="F181" s="16"/>
      <c r="G181" s="16"/>
      <c r="H181" s="16"/>
      <c r="V181" s="115"/>
    </row>
    <row r="182" spans="2:22" ht="12.75" customHeight="1" x14ac:dyDescent="0.25">
      <c r="B182" s="21"/>
      <c r="C182" s="15"/>
      <c r="D182" s="15"/>
      <c r="E182" s="16"/>
      <c r="F182" s="16"/>
      <c r="G182" s="16"/>
      <c r="H182" s="16"/>
      <c r="V182" s="115"/>
    </row>
    <row r="183" spans="2:22" ht="12.75" customHeight="1" x14ac:dyDescent="0.25">
      <c r="V183"/>
    </row>
    <row r="184" spans="2:22" ht="12.75" customHeight="1" x14ac:dyDescent="0.25">
      <c r="B184" s="194" t="s">
        <v>27</v>
      </c>
      <c r="C184" s="195"/>
      <c r="D184" s="198" t="s">
        <v>176</v>
      </c>
      <c r="E184" s="198"/>
      <c r="F184" s="198"/>
      <c r="G184" s="198"/>
      <c r="H184" s="198"/>
      <c r="V184" s="115"/>
    </row>
    <row r="185" spans="2:22" ht="44.1" customHeight="1" x14ac:dyDescent="0.25">
      <c r="B185" s="196"/>
      <c r="C185" s="197"/>
      <c r="D185" s="116" t="s">
        <v>19</v>
      </c>
      <c r="E185" s="116" t="s">
        <v>170</v>
      </c>
      <c r="F185" s="116" t="s">
        <v>169</v>
      </c>
      <c r="G185" s="116" t="s">
        <v>168</v>
      </c>
      <c r="H185" s="116" t="s">
        <v>167</v>
      </c>
      <c r="V185" s="115"/>
    </row>
    <row r="186" spans="2:22" ht="15" customHeight="1" x14ac:dyDescent="0.25">
      <c r="B186" s="187" t="s">
        <v>161</v>
      </c>
      <c r="C186" s="105" t="s">
        <v>19</v>
      </c>
      <c r="D186" s="2">
        <f t="shared" ref="D186:D206" si="17">SUM(E186:H186)</f>
        <v>1423</v>
      </c>
      <c r="E186" s="2">
        <f>SUM(E187:E193)</f>
        <v>113</v>
      </c>
      <c r="F186" s="2">
        <f>SUM(F187:F193)</f>
        <v>509</v>
      </c>
      <c r="G186" s="2">
        <f>SUM(G187:G193)</f>
        <v>678</v>
      </c>
      <c r="H186" s="2">
        <f>SUM(H187:H193)</f>
        <v>123</v>
      </c>
      <c r="V186" s="115"/>
    </row>
    <row r="187" spans="2:22" ht="12.75" customHeight="1" x14ac:dyDescent="0.25">
      <c r="B187" s="188"/>
      <c r="C187" s="5" t="s">
        <v>162</v>
      </c>
      <c r="D187" s="2">
        <f t="shared" si="17"/>
        <v>741</v>
      </c>
      <c r="E187" s="3">
        <v>62</v>
      </c>
      <c r="F187" s="3">
        <v>256</v>
      </c>
      <c r="G187" s="3">
        <v>367</v>
      </c>
      <c r="H187" s="3">
        <v>56</v>
      </c>
      <c r="V187" s="115"/>
    </row>
    <row r="188" spans="2:22" ht="12.75" customHeight="1" x14ac:dyDescent="0.25">
      <c r="B188" s="188"/>
      <c r="C188" s="5" t="s">
        <v>88</v>
      </c>
      <c r="D188" s="114">
        <f t="shared" si="17"/>
        <v>113</v>
      </c>
      <c r="E188" s="3">
        <v>14</v>
      </c>
      <c r="F188" s="3">
        <v>38</v>
      </c>
      <c r="G188" s="3">
        <v>44</v>
      </c>
      <c r="H188" s="3">
        <v>17</v>
      </c>
      <c r="V188" s="115"/>
    </row>
    <row r="189" spans="2:22" ht="12.75" customHeight="1" x14ac:dyDescent="0.25">
      <c r="B189" s="188"/>
      <c r="C189" s="5" t="s">
        <v>89</v>
      </c>
      <c r="D189" s="114">
        <f t="shared" si="17"/>
        <v>332</v>
      </c>
      <c r="E189" s="3">
        <v>22</v>
      </c>
      <c r="F189" s="3">
        <v>133</v>
      </c>
      <c r="G189" s="3">
        <v>144</v>
      </c>
      <c r="H189" s="3">
        <v>33</v>
      </c>
      <c r="V189" s="115"/>
    </row>
    <row r="190" spans="2:22" ht="12.75" customHeight="1" x14ac:dyDescent="0.25">
      <c r="B190" s="188"/>
      <c r="C190" s="5" t="s">
        <v>90</v>
      </c>
      <c r="D190" s="114">
        <f t="shared" si="17"/>
        <v>132</v>
      </c>
      <c r="E190" s="3">
        <v>8</v>
      </c>
      <c r="F190" s="3">
        <v>50</v>
      </c>
      <c r="G190" s="3">
        <v>69</v>
      </c>
      <c r="H190" s="3">
        <v>5</v>
      </c>
      <c r="V190" s="115"/>
    </row>
    <row r="191" spans="2:22" ht="12.75" customHeight="1" x14ac:dyDescent="0.25">
      <c r="B191" s="188"/>
      <c r="C191" s="5" t="s">
        <v>91</v>
      </c>
      <c r="D191" s="114">
        <f t="shared" si="17"/>
        <v>71</v>
      </c>
      <c r="E191" s="3">
        <v>3</v>
      </c>
      <c r="F191" s="3">
        <v>21</v>
      </c>
      <c r="G191" s="3">
        <v>38</v>
      </c>
      <c r="H191" s="3">
        <v>9</v>
      </c>
      <c r="V191" s="115"/>
    </row>
    <row r="192" spans="2:22" ht="12.75" customHeight="1" x14ac:dyDescent="0.25">
      <c r="B192" s="188"/>
      <c r="C192" s="5" t="s">
        <v>92</v>
      </c>
      <c r="D192" s="114">
        <f t="shared" si="17"/>
        <v>24</v>
      </c>
      <c r="E192" s="3">
        <v>2</v>
      </c>
      <c r="F192" s="3">
        <v>7</v>
      </c>
      <c r="G192" s="3">
        <v>13</v>
      </c>
      <c r="H192" s="3">
        <v>2</v>
      </c>
      <c r="V192" s="115"/>
    </row>
    <row r="193" spans="2:22" ht="12.75" customHeight="1" x14ac:dyDescent="0.25">
      <c r="B193" s="189"/>
      <c r="C193" s="5" t="s">
        <v>93</v>
      </c>
      <c r="D193" s="114">
        <f t="shared" si="17"/>
        <v>10</v>
      </c>
      <c r="E193" s="3">
        <v>2</v>
      </c>
      <c r="F193" s="3">
        <v>4</v>
      </c>
      <c r="G193" s="3">
        <v>3</v>
      </c>
      <c r="H193" s="3">
        <v>1</v>
      </c>
      <c r="V193" s="115"/>
    </row>
    <row r="194" spans="2:22" ht="12.75" customHeight="1" x14ac:dyDescent="0.25">
      <c r="B194" s="187" t="s">
        <v>163</v>
      </c>
      <c r="C194" s="5" t="s">
        <v>49</v>
      </c>
      <c r="D194" s="114">
        <f t="shared" si="17"/>
        <v>252</v>
      </c>
      <c r="E194" s="3">
        <v>24</v>
      </c>
      <c r="F194" s="3">
        <v>87</v>
      </c>
      <c r="G194" s="3">
        <v>125</v>
      </c>
      <c r="H194" s="3">
        <v>16</v>
      </c>
      <c r="V194" s="115"/>
    </row>
    <row r="195" spans="2:22" ht="12.75" customHeight="1" x14ac:dyDescent="0.25">
      <c r="B195" s="188"/>
      <c r="C195" s="5" t="s">
        <v>94</v>
      </c>
      <c r="D195" s="114">
        <f t="shared" si="17"/>
        <v>26</v>
      </c>
      <c r="E195" s="3">
        <v>2</v>
      </c>
      <c r="F195" s="3">
        <v>9</v>
      </c>
      <c r="G195" s="3">
        <v>11</v>
      </c>
      <c r="H195" s="3">
        <v>4</v>
      </c>
      <c r="V195" s="115"/>
    </row>
    <row r="196" spans="2:22" ht="12.75" customHeight="1" x14ac:dyDescent="0.25">
      <c r="B196" s="188"/>
      <c r="C196" s="5" t="s">
        <v>95</v>
      </c>
      <c r="D196" s="114">
        <f t="shared" si="17"/>
        <v>107</v>
      </c>
      <c r="E196" s="3">
        <v>7</v>
      </c>
      <c r="F196" s="3">
        <v>40</v>
      </c>
      <c r="G196" s="3">
        <v>50</v>
      </c>
      <c r="H196" s="3">
        <v>10</v>
      </c>
      <c r="V196" s="115"/>
    </row>
    <row r="197" spans="2:22" ht="12.75" customHeight="1" x14ac:dyDescent="0.25">
      <c r="B197" s="188"/>
      <c r="C197" s="5" t="s">
        <v>96</v>
      </c>
      <c r="D197" s="114">
        <f t="shared" si="17"/>
        <v>90</v>
      </c>
      <c r="E197" s="3">
        <v>7</v>
      </c>
      <c r="F197" s="3">
        <v>23</v>
      </c>
      <c r="G197" s="3">
        <v>53</v>
      </c>
      <c r="H197" s="3">
        <v>7</v>
      </c>
      <c r="V197" s="115"/>
    </row>
    <row r="198" spans="2:22" ht="12.75" customHeight="1" x14ac:dyDescent="0.25">
      <c r="B198" s="190"/>
      <c r="C198" s="5" t="s">
        <v>97</v>
      </c>
      <c r="D198" s="114">
        <f t="shared" si="17"/>
        <v>145</v>
      </c>
      <c r="E198" s="3">
        <v>14</v>
      </c>
      <c r="F198" s="3">
        <v>51</v>
      </c>
      <c r="G198" s="3">
        <v>68</v>
      </c>
      <c r="H198" s="3">
        <v>12</v>
      </c>
      <c r="V198" s="115"/>
    </row>
    <row r="199" spans="2:22" ht="12.75" customHeight="1" x14ac:dyDescent="0.25">
      <c r="B199" s="187" t="s">
        <v>164</v>
      </c>
      <c r="C199" s="5" t="s">
        <v>112</v>
      </c>
      <c r="D199" s="114">
        <f t="shared" si="17"/>
        <v>482</v>
      </c>
      <c r="E199" s="3">
        <v>39</v>
      </c>
      <c r="F199" s="3">
        <v>190</v>
      </c>
      <c r="G199" s="3">
        <v>203</v>
      </c>
      <c r="H199" s="3">
        <v>50</v>
      </c>
      <c r="V199" s="115"/>
    </row>
    <row r="200" spans="2:22" ht="12.75" customHeight="1" x14ac:dyDescent="0.25">
      <c r="B200" s="188"/>
      <c r="C200" s="5" t="s">
        <v>98</v>
      </c>
      <c r="D200" s="114">
        <f t="shared" si="17"/>
        <v>777</v>
      </c>
      <c r="E200" s="3">
        <v>64</v>
      </c>
      <c r="F200" s="3">
        <v>261</v>
      </c>
      <c r="G200" s="3">
        <v>388</v>
      </c>
      <c r="H200" s="3">
        <v>64</v>
      </c>
      <c r="V200" s="115"/>
    </row>
    <row r="201" spans="2:22" ht="12.75" customHeight="1" x14ac:dyDescent="0.25">
      <c r="B201" s="188"/>
      <c r="C201" s="5" t="s">
        <v>113</v>
      </c>
      <c r="D201" s="114">
        <f t="shared" si="17"/>
        <v>164</v>
      </c>
      <c r="E201" s="3">
        <v>10</v>
      </c>
      <c r="F201" s="3">
        <v>58</v>
      </c>
      <c r="G201" s="3">
        <v>87</v>
      </c>
      <c r="H201" s="3">
        <v>9</v>
      </c>
      <c r="V201" s="115"/>
    </row>
    <row r="202" spans="2:22" ht="12.75" customHeight="1" x14ac:dyDescent="0.25">
      <c r="B202" s="187" t="s">
        <v>165</v>
      </c>
      <c r="C202" s="5" t="s">
        <v>99</v>
      </c>
      <c r="D202" s="114">
        <f t="shared" si="17"/>
        <v>500</v>
      </c>
      <c r="E202" s="3">
        <v>51</v>
      </c>
      <c r="F202" s="3">
        <v>178</v>
      </c>
      <c r="G202" s="3">
        <v>238</v>
      </c>
      <c r="H202" s="3">
        <v>33</v>
      </c>
      <c r="V202" s="115"/>
    </row>
    <row r="203" spans="2:22" ht="12.75" customHeight="1" x14ac:dyDescent="0.25">
      <c r="B203" s="188"/>
      <c r="C203" s="5" t="s">
        <v>100</v>
      </c>
      <c r="D203" s="114">
        <f t="shared" si="17"/>
        <v>770</v>
      </c>
      <c r="E203" s="3">
        <v>53</v>
      </c>
      <c r="F203" s="3">
        <v>276</v>
      </c>
      <c r="G203" s="3">
        <v>370</v>
      </c>
      <c r="H203" s="3">
        <v>71</v>
      </c>
      <c r="V203" s="115"/>
    </row>
    <row r="204" spans="2:22" ht="12.75" customHeight="1" x14ac:dyDescent="0.25">
      <c r="B204" s="188"/>
      <c r="C204" s="5" t="s">
        <v>101</v>
      </c>
      <c r="D204" s="114">
        <f t="shared" si="17"/>
        <v>75</v>
      </c>
      <c r="E204" s="3">
        <v>3</v>
      </c>
      <c r="F204" s="3">
        <v>25</v>
      </c>
      <c r="G204" s="3">
        <v>39</v>
      </c>
      <c r="H204" s="3">
        <v>8</v>
      </c>
      <c r="V204"/>
    </row>
    <row r="205" spans="2:22" ht="12.75" customHeight="1" x14ac:dyDescent="0.25">
      <c r="B205" s="188"/>
      <c r="C205" s="5" t="s">
        <v>102</v>
      </c>
      <c r="D205" s="114">
        <f t="shared" si="17"/>
        <v>21</v>
      </c>
      <c r="E205" s="3">
        <v>2</v>
      </c>
      <c r="F205" s="3">
        <v>12</v>
      </c>
      <c r="G205" s="3">
        <v>5</v>
      </c>
      <c r="H205" s="3">
        <v>2</v>
      </c>
      <c r="V205"/>
    </row>
    <row r="206" spans="2:22" ht="12.75" customHeight="1" x14ac:dyDescent="0.25">
      <c r="B206" s="190"/>
      <c r="C206" s="5" t="s">
        <v>103</v>
      </c>
      <c r="D206" s="2">
        <f t="shared" si="17"/>
        <v>57</v>
      </c>
      <c r="E206" s="3">
        <v>4</v>
      </c>
      <c r="F206" s="3">
        <v>18</v>
      </c>
      <c r="G206" s="3">
        <v>26</v>
      </c>
      <c r="H206" s="3">
        <v>9</v>
      </c>
      <c r="V206"/>
    </row>
  </sheetData>
  <mergeCells count="70">
    <mergeCell ref="B15:B18"/>
    <mergeCell ref="M6:M7"/>
    <mergeCell ref="B8:B10"/>
    <mergeCell ref="K8:K10"/>
    <mergeCell ref="B11:B14"/>
    <mergeCell ref="K11:K14"/>
    <mergeCell ref="B6:C7"/>
    <mergeCell ref="D6:H6"/>
    <mergeCell ref="K6:L7"/>
    <mergeCell ref="K15:K18"/>
    <mergeCell ref="B19:B20"/>
    <mergeCell ref="K19:K20"/>
    <mergeCell ref="B21:B23"/>
    <mergeCell ref="K21:K23"/>
    <mergeCell ref="B75:B78"/>
    <mergeCell ref="B59:B61"/>
    <mergeCell ref="B62:B65"/>
    <mergeCell ref="B66:B69"/>
    <mergeCell ref="B70:B71"/>
    <mergeCell ref="B24:B27"/>
    <mergeCell ref="K24:K27"/>
    <mergeCell ref="M31:M32"/>
    <mergeCell ref="B33:B40"/>
    <mergeCell ref="K33:K40"/>
    <mergeCell ref="B41:B45"/>
    <mergeCell ref="K41:K45"/>
    <mergeCell ref="B31:C32"/>
    <mergeCell ref="D31:H31"/>
    <mergeCell ref="K31:L32"/>
    <mergeCell ref="D108:H108"/>
    <mergeCell ref="B84:B91"/>
    <mergeCell ref="K46:K48"/>
    <mergeCell ref="B49:B53"/>
    <mergeCell ref="K49:K53"/>
    <mergeCell ref="B57:C58"/>
    <mergeCell ref="D57:H57"/>
    <mergeCell ref="B46:B48"/>
    <mergeCell ref="B82:C83"/>
    <mergeCell ref="B72:B74"/>
    <mergeCell ref="D82:H82"/>
    <mergeCell ref="B92:B96"/>
    <mergeCell ref="B97:B99"/>
    <mergeCell ref="B100:B104"/>
    <mergeCell ref="B108:C109"/>
    <mergeCell ref="B110:B112"/>
    <mergeCell ref="B113:B116"/>
    <mergeCell ref="B117:B120"/>
    <mergeCell ref="B121:B122"/>
    <mergeCell ref="B123:B125"/>
    <mergeCell ref="D159:H159"/>
    <mergeCell ref="B161:B163"/>
    <mergeCell ref="B126:B129"/>
    <mergeCell ref="B133:C134"/>
    <mergeCell ref="D133:H133"/>
    <mergeCell ref="B135:B142"/>
    <mergeCell ref="B143:B147"/>
    <mergeCell ref="B148:B150"/>
    <mergeCell ref="B151:B155"/>
    <mergeCell ref="B159:C160"/>
    <mergeCell ref="B164:B167"/>
    <mergeCell ref="B168:B171"/>
    <mergeCell ref="B172:B173"/>
    <mergeCell ref="B174:B176"/>
    <mergeCell ref="B177:B180"/>
    <mergeCell ref="B202:B206"/>
    <mergeCell ref="B184:C185"/>
    <mergeCell ref="D184:H184"/>
    <mergeCell ref="B186:B193"/>
    <mergeCell ref="B194:B198"/>
    <mergeCell ref="B199:B201"/>
  </mergeCells>
  <conditionalFormatting sqref="D161:H180">
    <cfRule type="expression" dxfId="54" priority="4" stopIfTrue="1">
      <formula>"&lt;10"</formula>
    </cfRule>
  </conditionalFormatting>
  <conditionalFormatting sqref="D161:H180">
    <cfRule type="cellIs" dxfId="53" priority="3" operator="lessThan">
      <formula>10</formula>
    </cfRule>
  </conditionalFormatting>
  <conditionalFormatting sqref="D186:H206">
    <cfRule type="expression" dxfId="52" priority="2" stopIfTrue="1">
      <formula>"&lt;10"</formula>
    </cfRule>
  </conditionalFormatting>
  <conditionalFormatting sqref="D186:H206">
    <cfRule type="cellIs" dxfId="51" priority="1" operator="lessThan">
      <formula>10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05"/>
  <sheetViews>
    <sheetView showGridLines="0" zoomScaleNormal="100" workbookViewId="0">
      <pane ySplit="6" topLeftCell="A7" activePane="bottomLeft" state="frozen"/>
      <selection pane="bottomLeft" activeCell="L75" sqref="L75"/>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6" width="11.5703125" style="8" bestFit="1" customWidth="1"/>
    <col min="7" max="8" width="12.42578125" style="8" bestFit="1" customWidth="1"/>
    <col min="9" max="10" width="11.5703125" style="8" bestFit="1" customWidth="1"/>
    <col min="11" max="11" width="9.140625" style="8" customWidth="1"/>
    <col min="12" max="12" width="14.85546875" style="8" customWidth="1"/>
    <col min="13" max="20" width="11.42578125" style="8"/>
  </cols>
  <sheetData>
    <row r="2" spans="2:20" ht="15.75" x14ac:dyDescent="0.25">
      <c r="B2" s="18" t="s">
        <v>184</v>
      </c>
    </row>
    <row r="4" spans="2:20" ht="12.75" customHeight="1" x14ac:dyDescent="0.25"/>
    <row r="5" spans="2:20" ht="12.75" customHeight="1" x14ac:dyDescent="0.25">
      <c r="B5" s="194" t="s">
        <v>26</v>
      </c>
      <c r="C5" s="195"/>
      <c r="D5" s="203" t="s">
        <v>183</v>
      </c>
      <c r="E5" s="204"/>
      <c r="F5" s="204"/>
      <c r="G5" s="204"/>
      <c r="H5" s="204"/>
      <c r="I5" s="204"/>
      <c r="J5" s="205"/>
      <c r="T5" s="115"/>
    </row>
    <row r="6" spans="2:20" ht="44.1" customHeight="1" x14ac:dyDescent="0.25">
      <c r="B6" s="196"/>
      <c r="C6" s="197"/>
      <c r="D6" s="116" t="s">
        <v>19</v>
      </c>
      <c r="E6" s="116" t="s">
        <v>182</v>
      </c>
      <c r="F6" s="116" t="s">
        <v>181</v>
      </c>
      <c r="G6" s="116" t="s">
        <v>180</v>
      </c>
      <c r="H6" s="116" t="s">
        <v>179</v>
      </c>
      <c r="I6" s="116" t="s">
        <v>178</v>
      </c>
      <c r="J6" s="116" t="s">
        <v>77</v>
      </c>
      <c r="T6" s="115"/>
    </row>
    <row r="7" spans="2:20" ht="12.75" customHeight="1" x14ac:dyDescent="0.25">
      <c r="B7" s="160" t="s">
        <v>21</v>
      </c>
      <c r="C7" s="105" t="s">
        <v>19</v>
      </c>
      <c r="D7" s="2">
        <v>560002.99999999988</v>
      </c>
      <c r="E7" s="2">
        <v>42721.4521049623</v>
      </c>
      <c r="F7" s="2">
        <v>92521.851141334191</v>
      </c>
      <c r="G7" s="2">
        <v>194292.69378425396</v>
      </c>
      <c r="H7" s="2">
        <v>176157.5319076681</v>
      </c>
      <c r="I7" s="2">
        <v>31663.959769545174</v>
      </c>
      <c r="J7" s="2">
        <v>22645.511292236188</v>
      </c>
      <c r="T7" s="115"/>
    </row>
    <row r="8" spans="2:20" ht="12.75" customHeight="1" x14ac:dyDescent="0.25">
      <c r="B8" s="161"/>
      <c r="C8" s="5" t="s">
        <v>2</v>
      </c>
      <c r="D8" s="2">
        <v>275414</v>
      </c>
      <c r="E8" s="3">
        <v>24500.787742091241</v>
      </c>
      <c r="F8" s="3">
        <v>45694.423697257407</v>
      </c>
      <c r="G8" s="3">
        <v>90878.3534477918</v>
      </c>
      <c r="H8" s="3">
        <v>84792.2805220382</v>
      </c>
      <c r="I8" s="3">
        <v>20119.514018446713</v>
      </c>
      <c r="J8" s="3">
        <v>9428.6405723746557</v>
      </c>
      <c r="T8" s="115"/>
    </row>
    <row r="9" spans="2:20" ht="12.75" customHeight="1" x14ac:dyDescent="0.25">
      <c r="B9" s="162"/>
      <c r="C9" s="5" t="s">
        <v>3</v>
      </c>
      <c r="D9" s="2">
        <v>284588.99999999988</v>
      </c>
      <c r="E9" s="3">
        <v>18220.664362871055</v>
      </c>
      <c r="F9" s="3">
        <v>46827.427444076777</v>
      </c>
      <c r="G9" s="3">
        <v>103414.34033646216</v>
      </c>
      <c r="H9" s="3">
        <v>91365.251385629905</v>
      </c>
      <c r="I9" s="3">
        <v>11544.445751098459</v>
      </c>
      <c r="J9" s="3">
        <v>13216.870719861534</v>
      </c>
      <c r="T9" s="115"/>
    </row>
    <row r="10" spans="2:20" ht="12.75" customHeight="1" x14ac:dyDescent="0.25">
      <c r="B10" s="160" t="s">
        <v>22</v>
      </c>
      <c r="C10" s="5" t="s">
        <v>4</v>
      </c>
      <c r="D10" s="2">
        <v>103164</v>
      </c>
      <c r="E10" s="3">
        <v>8508.1491827169266</v>
      </c>
      <c r="F10" s="3">
        <v>13300.228786251697</v>
      </c>
      <c r="G10" s="3">
        <v>43054.703192669658</v>
      </c>
      <c r="H10" s="3">
        <v>27595.995096606945</v>
      </c>
      <c r="I10" s="3">
        <v>7253.529213438891</v>
      </c>
      <c r="J10" s="3">
        <v>3451.3945283158755</v>
      </c>
      <c r="T10" s="115"/>
    </row>
    <row r="11" spans="2:20" ht="12.75" customHeight="1" x14ac:dyDescent="0.25">
      <c r="B11" s="161"/>
      <c r="C11" s="5" t="s">
        <v>5</v>
      </c>
      <c r="D11" s="2">
        <v>135770</v>
      </c>
      <c r="E11" s="3">
        <v>12109.43329794212</v>
      </c>
      <c r="F11" s="3">
        <v>24814.663599075979</v>
      </c>
      <c r="G11" s="3">
        <v>45885.380585107669</v>
      </c>
      <c r="H11" s="3">
        <v>41185.19700474276</v>
      </c>
      <c r="I11" s="3">
        <v>7094.3655599818139</v>
      </c>
      <c r="J11" s="3">
        <v>4680.9599531496588</v>
      </c>
      <c r="T11" s="115"/>
    </row>
    <row r="12" spans="2:20" ht="12.75" customHeight="1" x14ac:dyDescent="0.25">
      <c r="B12" s="161"/>
      <c r="C12" s="5" t="s">
        <v>6</v>
      </c>
      <c r="D12" s="2">
        <v>150267.00000000009</v>
      </c>
      <c r="E12" s="3">
        <v>10057.001698005839</v>
      </c>
      <c r="F12" s="3">
        <v>25683.688792446726</v>
      </c>
      <c r="G12" s="3">
        <v>49821.445845074908</v>
      </c>
      <c r="H12" s="3">
        <v>51464.513202771792</v>
      </c>
      <c r="I12" s="3">
        <v>5466.4331979498393</v>
      </c>
      <c r="J12" s="3">
        <v>7773.9172637510092</v>
      </c>
      <c r="T12" s="115"/>
    </row>
    <row r="13" spans="2:20" ht="12.75" customHeight="1" x14ac:dyDescent="0.25">
      <c r="B13" s="162"/>
      <c r="C13" s="5" t="s">
        <v>7</v>
      </c>
      <c r="D13" s="2">
        <v>170802.00000000006</v>
      </c>
      <c r="E13" s="3">
        <v>12046.867926297411</v>
      </c>
      <c r="F13" s="3">
        <v>28723.269963559731</v>
      </c>
      <c r="G13" s="3">
        <v>55531.164161401779</v>
      </c>
      <c r="H13" s="3">
        <v>55911.826603546855</v>
      </c>
      <c r="I13" s="3">
        <v>11849.631798174634</v>
      </c>
      <c r="J13" s="3">
        <v>6739.239547019647</v>
      </c>
      <c r="T13" s="115"/>
    </row>
    <row r="14" spans="2:20" ht="12.75" customHeight="1" x14ac:dyDescent="0.25">
      <c r="B14" s="187" t="s">
        <v>23</v>
      </c>
      <c r="C14" s="5" t="s">
        <v>8</v>
      </c>
      <c r="D14" s="2">
        <v>251206.56900000933</v>
      </c>
      <c r="E14" s="3">
        <v>18018.965077339642</v>
      </c>
      <c r="F14" s="3">
        <v>45947.33620310112</v>
      </c>
      <c r="G14" s="3">
        <v>89704.209321619725</v>
      </c>
      <c r="H14" s="3">
        <v>77034.889022529882</v>
      </c>
      <c r="I14" s="3">
        <v>11295.96128881911</v>
      </c>
      <c r="J14" s="3">
        <v>9205.208086599856</v>
      </c>
      <c r="T14" s="115"/>
    </row>
    <row r="15" spans="2:20" ht="12.75" customHeight="1" x14ac:dyDescent="0.25">
      <c r="B15" s="188"/>
      <c r="C15" s="5" t="s">
        <v>9</v>
      </c>
      <c r="D15" s="2">
        <v>165380.00362933727</v>
      </c>
      <c r="E15" s="3">
        <v>12903.548890735836</v>
      </c>
      <c r="F15" s="3">
        <v>26406.777271865554</v>
      </c>
      <c r="G15" s="3">
        <v>60101.426836689723</v>
      </c>
      <c r="H15" s="3">
        <v>49010.054241872662</v>
      </c>
      <c r="I15" s="3">
        <v>10229.346538155216</v>
      </c>
      <c r="J15" s="3">
        <v>6728.8498500182732</v>
      </c>
      <c r="T15" s="115"/>
    </row>
    <row r="16" spans="2:20" ht="12.75" customHeight="1" x14ac:dyDescent="0.25">
      <c r="B16" s="188"/>
      <c r="C16" s="5" t="s">
        <v>10</v>
      </c>
      <c r="D16" s="2">
        <v>140856.64192399738</v>
      </c>
      <c r="E16" s="3">
        <v>11679.219386886822</v>
      </c>
      <c r="F16" s="3">
        <v>20167.737666367488</v>
      </c>
      <c r="G16" s="3">
        <v>42295.760160057587</v>
      </c>
      <c r="H16" s="3">
        <v>50112.588643265794</v>
      </c>
      <c r="I16" s="3">
        <v>10138.65194257085</v>
      </c>
      <c r="J16" s="3">
        <v>6462.6841248488299</v>
      </c>
      <c r="T16" s="115"/>
    </row>
    <row r="17" spans="2:20" ht="12.75" customHeight="1" x14ac:dyDescent="0.25">
      <c r="B17" s="188"/>
      <c r="C17" s="5" t="s">
        <v>77</v>
      </c>
      <c r="D17" s="13"/>
      <c r="E17" s="13"/>
      <c r="F17" s="13"/>
      <c r="G17" s="13"/>
      <c r="H17" s="13"/>
      <c r="I17" s="13"/>
      <c r="J17" s="13"/>
      <c r="T17" s="115"/>
    </row>
    <row r="18" spans="2:20" ht="12.75" customHeight="1" x14ac:dyDescent="0.25">
      <c r="B18" s="188" t="s">
        <v>38</v>
      </c>
      <c r="C18" s="5" t="s">
        <v>37</v>
      </c>
      <c r="D18" s="2">
        <v>525130.94365242659</v>
      </c>
      <c r="E18" s="3">
        <v>39495.274627484832</v>
      </c>
      <c r="F18" s="3">
        <v>87068.194870931475</v>
      </c>
      <c r="G18" s="3">
        <v>183408.28440470141</v>
      </c>
      <c r="H18" s="3">
        <v>164955.50374968752</v>
      </c>
      <c r="I18" s="3">
        <v>30213.529213989623</v>
      </c>
      <c r="J18" s="3">
        <v>19990.156785631694</v>
      </c>
      <c r="T18" s="115"/>
    </row>
    <row r="19" spans="2:20" ht="12.75" customHeight="1" x14ac:dyDescent="0.25">
      <c r="B19" s="189"/>
      <c r="C19" s="5" t="s">
        <v>20</v>
      </c>
      <c r="D19" s="2">
        <v>34872.056347573031</v>
      </c>
      <c r="E19" s="13"/>
      <c r="F19" s="3">
        <v>5453.656270402691</v>
      </c>
      <c r="G19" s="3">
        <v>10884.409379552244</v>
      </c>
      <c r="H19" s="3">
        <v>11202.028157980558</v>
      </c>
      <c r="I19" s="13"/>
      <c r="J19" s="13"/>
      <c r="T19" s="115"/>
    </row>
    <row r="20" spans="2:20" ht="12.75" customHeight="1" x14ac:dyDescent="0.25">
      <c r="B20" s="160" t="s">
        <v>25</v>
      </c>
      <c r="C20" s="5" t="s">
        <v>11</v>
      </c>
      <c r="D20" s="2">
        <v>74122.999999999985</v>
      </c>
      <c r="E20" s="3">
        <v>4671.5366539234174</v>
      </c>
      <c r="F20" s="3">
        <v>12486.842402641678</v>
      </c>
      <c r="G20" s="3">
        <v>23610.215329362098</v>
      </c>
      <c r="H20" s="3">
        <v>25934.350870740698</v>
      </c>
      <c r="I20" s="3">
        <v>4118.810995265485</v>
      </c>
      <c r="J20" s="3">
        <v>3301.2437480666067</v>
      </c>
      <c r="T20" s="115"/>
    </row>
    <row r="21" spans="2:20" ht="12.75" customHeight="1" x14ac:dyDescent="0.25">
      <c r="B21" s="161"/>
      <c r="C21" s="5" t="s">
        <v>12</v>
      </c>
      <c r="D21" s="2">
        <v>158475.00000000017</v>
      </c>
      <c r="E21" s="3">
        <v>13026.443120448808</v>
      </c>
      <c r="F21" s="3">
        <v>25622.722621096662</v>
      </c>
      <c r="G21" s="3">
        <v>53652.640290300536</v>
      </c>
      <c r="H21" s="3">
        <v>49387.30457363341</v>
      </c>
      <c r="I21" s="3">
        <v>8239.7687407899793</v>
      </c>
      <c r="J21" s="3">
        <v>8546.1206537307589</v>
      </c>
      <c r="T21" s="115"/>
    </row>
    <row r="22" spans="2:20" ht="12.75" customHeight="1" x14ac:dyDescent="0.25">
      <c r="B22" s="162"/>
      <c r="C22" s="5" t="s">
        <v>13</v>
      </c>
      <c r="D22" s="2">
        <v>327404.99999999977</v>
      </c>
      <c r="E22" s="3">
        <v>25023.472330590073</v>
      </c>
      <c r="F22" s="3">
        <v>54412.28611759581</v>
      </c>
      <c r="G22" s="3">
        <v>117029.83816459126</v>
      </c>
      <c r="H22" s="3">
        <v>100835.87646329407</v>
      </c>
      <c r="I22" s="3">
        <v>19305.38003348971</v>
      </c>
      <c r="J22" s="3">
        <v>10798.146890438826</v>
      </c>
      <c r="T22" s="115"/>
    </row>
    <row r="23" spans="2:20" ht="12.75" customHeight="1" x14ac:dyDescent="0.25">
      <c r="B23" s="160" t="s">
        <v>24</v>
      </c>
      <c r="C23" s="5" t="s">
        <v>14</v>
      </c>
      <c r="D23" s="2">
        <v>60721.999999999985</v>
      </c>
      <c r="E23" s="3">
        <v>4270.1706692272865</v>
      </c>
      <c r="F23" s="3">
        <v>10318.593728031972</v>
      </c>
      <c r="G23" s="3">
        <v>17188.336887814541</v>
      </c>
      <c r="H23" s="3">
        <v>21930.641287486258</v>
      </c>
      <c r="I23" s="3">
        <v>3636.8093744462158</v>
      </c>
      <c r="J23" s="3">
        <v>3377.4480529937046</v>
      </c>
      <c r="T23" s="115"/>
    </row>
    <row r="24" spans="2:20" ht="12.75" customHeight="1" x14ac:dyDescent="0.25">
      <c r="B24" s="161"/>
      <c r="C24" s="5" t="s">
        <v>15</v>
      </c>
      <c r="D24" s="2">
        <v>314570.99999999977</v>
      </c>
      <c r="E24" s="3">
        <v>24144.925555143302</v>
      </c>
      <c r="F24" s="3">
        <v>50497.903367013052</v>
      </c>
      <c r="G24" s="3">
        <v>112718.79618434927</v>
      </c>
      <c r="H24" s="3">
        <v>97210.017167034777</v>
      </c>
      <c r="I24" s="3">
        <v>19497.013932923608</v>
      </c>
      <c r="J24" s="3">
        <v>10502.343793535729</v>
      </c>
      <c r="T24" s="115"/>
    </row>
    <row r="25" spans="2:20" ht="12.75" customHeight="1" x14ac:dyDescent="0.25">
      <c r="B25" s="161"/>
      <c r="C25" s="5" t="s">
        <v>16</v>
      </c>
      <c r="D25" s="2">
        <v>59722.999999999993</v>
      </c>
      <c r="E25" s="3">
        <v>4652.9717365967363</v>
      </c>
      <c r="F25" s="3">
        <v>9256.9067461949817</v>
      </c>
      <c r="G25" s="3">
        <v>21980.476695689929</v>
      </c>
      <c r="H25" s="3">
        <v>19358.58446284107</v>
      </c>
      <c r="I25" s="3">
        <v>2118.8887334887336</v>
      </c>
      <c r="J25" s="3">
        <v>2355.1716251885368</v>
      </c>
      <c r="T25" s="115"/>
    </row>
    <row r="26" spans="2:20" ht="12.75" customHeight="1" x14ac:dyDescent="0.25">
      <c r="B26" s="162"/>
      <c r="C26" s="5" t="s">
        <v>17</v>
      </c>
      <c r="D26" s="2">
        <v>124987.00000000003</v>
      </c>
      <c r="E26" s="3">
        <v>9653.3841439949792</v>
      </c>
      <c r="F26" s="3">
        <v>22448.447300094136</v>
      </c>
      <c r="G26" s="3">
        <v>42405.084016400077</v>
      </c>
      <c r="H26" s="3">
        <v>37658.288990305984</v>
      </c>
      <c r="I26" s="3">
        <v>6411.2477286866151</v>
      </c>
      <c r="J26" s="3">
        <v>6410.5478205182226</v>
      </c>
      <c r="T26" s="115"/>
    </row>
    <row r="27" spans="2:20" ht="12.75" customHeight="1" x14ac:dyDescent="0.25">
      <c r="B27" s="21"/>
      <c r="C27" s="15"/>
      <c r="D27" s="15"/>
      <c r="E27" s="16"/>
      <c r="F27" s="16"/>
      <c r="G27" s="16"/>
      <c r="H27" s="16"/>
      <c r="I27" s="16"/>
      <c r="T27" s="115"/>
    </row>
    <row r="28" spans="2:20" ht="12.75" customHeight="1" x14ac:dyDescent="0.25">
      <c r="B28" s="21"/>
      <c r="C28" s="15"/>
      <c r="D28" s="15"/>
      <c r="E28" s="16"/>
      <c r="F28" s="16"/>
      <c r="G28" s="16"/>
      <c r="H28" s="16"/>
      <c r="I28" s="16"/>
      <c r="T28" s="115"/>
    </row>
    <row r="29" spans="2:20" ht="12.75" customHeight="1" x14ac:dyDescent="0.25">
      <c r="T29"/>
    </row>
    <row r="30" spans="2:20" ht="12.75" customHeight="1" x14ac:dyDescent="0.25">
      <c r="B30" s="194" t="s">
        <v>26</v>
      </c>
      <c r="C30" s="195"/>
      <c r="D30" s="203" t="s">
        <v>183</v>
      </c>
      <c r="E30" s="204"/>
      <c r="F30" s="204"/>
      <c r="G30" s="204"/>
      <c r="H30" s="204"/>
      <c r="I30" s="204"/>
      <c r="J30" s="205"/>
      <c r="T30" s="115"/>
    </row>
    <row r="31" spans="2:20" ht="44.1" customHeight="1" x14ac:dyDescent="0.25">
      <c r="B31" s="196"/>
      <c r="C31" s="197"/>
      <c r="D31" s="116" t="s">
        <v>19</v>
      </c>
      <c r="E31" s="116" t="s">
        <v>182</v>
      </c>
      <c r="F31" s="116" t="s">
        <v>181</v>
      </c>
      <c r="G31" s="116" t="s">
        <v>180</v>
      </c>
      <c r="H31" s="116" t="s">
        <v>179</v>
      </c>
      <c r="I31" s="116" t="s">
        <v>178</v>
      </c>
      <c r="J31" s="116" t="s">
        <v>77</v>
      </c>
      <c r="T31" s="115"/>
    </row>
    <row r="32" spans="2:20" ht="15" customHeight="1" x14ac:dyDescent="0.25">
      <c r="B32" s="187" t="s">
        <v>161</v>
      </c>
      <c r="C32" s="105" t="s">
        <v>19</v>
      </c>
      <c r="D32" s="2">
        <v>560003</v>
      </c>
      <c r="E32" s="2">
        <v>42721.452104962293</v>
      </c>
      <c r="F32" s="2">
        <v>92521.851141334177</v>
      </c>
      <c r="G32" s="2">
        <v>194292.69378425399</v>
      </c>
      <c r="H32" s="2">
        <v>176157.53190766816</v>
      </c>
      <c r="I32" s="2">
        <v>31663.959769545178</v>
      </c>
      <c r="J32" s="2">
        <v>22645.511292236195</v>
      </c>
      <c r="T32" s="115"/>
    </row>
    <row r="33" spans="2:20" ht="12.75" customHeight="1" x14ac:dyDescent="0.25">
      <c r="B33" s="188"/>
      <c r="C33" s="5" t="s">
        <v>162</v>
      </c>
      <c r="D33" s="2">
        <v>289532.14962687209</v>
      </c>
      <c r="E33" s="3">
        <v>20383.96542967487</v>
      </c>
      <c r="F33" s="3">
        <v>48473.798737725578</v>
      </c>
      <c r="G33" s="3">
        <v>103016.89202904873</v>
      </c>
      <c r="H33" s="3">
        <v>92035.87534279043</v>
      </c>
      <c r="I33" s="3">
        <v>15772.962246794379</v>
      </c>
      <c r="J33" s="3">
        <v>9848.655840838117</v>
      </c>
      <c r="T33" s="115"/>
    </row>
    <row r="34" spans="2:20" ht="12.75" customHeight="1" x14ac:dyDescent="0.25">
      <c r="B34" s="188"/>
      <c r="C34" s="5" t="s">
        <v>88</v>
      </c>
      <c r="D34" s="2">
        <v>38696.275362251057</v>
      </c>
      <c r="E34" s="3">
        <v>2683.1487228049723</v>
      </c>
      <c r="F34" s="3">
        <v>10712.700704952647</v>
      </c>
      <c r="G34" s="3">
        <v>10012.885062191437</v>
      </c>
      <c r="H34" s="3">
        <v>11363.834489564366</v>
      </c>
      <c r="I34" s="13"/>
      <c r="J34" s="13"/>
      <c r="T34" s="115"/>
    </row>
    <row r="35" spans="2:20" ht="12.75" customHeight="1" x14ac:dyDescent="0.25">
      <c r="B35" s="188"/>
      <c r="C35" s="5" t="s">
        <v>89</v>
      </c>
      <c r="D35" s="2">
        <v>137781.61968602374</v>
      </c>
      <c r="E35" s="3">
        <v>11136.697088669433</v>
      </c>
      <c r="F35" s="3">
        <v>21816.718055598056</v>
      </c>
      <c r="G35" s="3">
        <v>44998.265444293029</v>
      </c>
      <c r="H35" s="3">
        <v>46590.448097418666</v>
      </c>
      <c r="I35" s="3">
        <v>7652.9027329813016</v>
      </c>
      <c r="J35" s="3">
        <v>5586.58826706322</v>
      </c>
      <c r="T35" s="115"/>
    </row>
    <row r="36" spans="2:20" ht="12.75" customHeight="1" x14ac:dyDescent="0.25">
      <c r="B36" s="188"/>
      <c r="C36" s="5" t="s">
        <v>90</v>
      </c>
      <c r="D36" s="2">
        <v>55376.166336785864</v>
      </c>
      <c r="E36" s="13"/>
      <c r="F36" s="3">
        <v>4622.0744466002043</v>
      </c>
      <c r="G36" s="3">
        <v>21139.97861152656</v>
      </c>
      <c r="H36" s="3">
        <v>17788.112923190198</v>
      </c>
      <c r="I36" s="13"/>
      <c r="J36" s="13"/>
      <c r="T36" s="115"/>
    </row>
    <row r="37" spans="2:20" ht="12.75" customHeight="1" x14ac:dyDescent="0.25">
      <c r="B37" s="188"/>
      <c r="C37" s="5" t="s">
        <v>91</v>
      </c>
      <c r="D37" s="2">
        <v>26747.271477486313</v>
      </c>
      <c r="E37" s="13"/>
      <c r="F37" s="3">
        <v>5300.8338975502493</v>
      </c>
      <c r="G37" s="3">
        <v>10868.412052575193</v>
      </c>
      <c r="H37" s="3">
        <v>6490.3572927801342</v>
      </c>
      <c r="I37" s="13"/>
      <c r="J37" s="13"/>
      <c r="T37" s="115"/>
    </row>
    <row r="38" spans="2:20" ht="12.75" customHeight="1" x14ac:dyDescent="0.25">
      <c r="B38" s="188"/>
      <c r="C38" s="5" t="s">
        <v>92</v>
      </c>
      <c r="D38" s="2">
        <v>9609.671693407905</v>
      </c>
      <c r="E38" s="13"/>
      <c r="F38" s="13"/>
      <c r="G38" s="13"/>
      <c r="H38" s="13"/>
      <c r="I38" s="13"/>
      <c r="J38" s="13"/>
      <c r="T38" s="115"/>
    </row>
    <row r="39" spans="2:20" ht="12.75" customHeight="1" x14ac:dyDescent="0.25">
      <c r="B39" s="189"/>
      <c r="C39" s="5" t="s">
        <v>93</v>
      </c>
      <c r="D39" s="2">
        <v>2259.8458171730231</v>
      </c>
      <c r="E39" s="122">
        <v>0</v>
      </c>
      <c r="F39" s="13"/>
      <c r="G39" s="13"/>
      <c r="H39" s="13"/>
      <c r="I39" s="122">
        <v>0</v>
      </c>
      <c r="J39" s="13"/>
      <c r="T39" s="115"/>
    </row>
    <row r="40" spans="2:20" ht="12.75" customHeight="1" x14ac:dyDescent="0.25">
      <c r="B40" s="187" t="s">
        <v>163</v>
      </c>
      <c r="C40" s="5" t="s">
        <v>49</v>
      </c>
      <c r="D40" s="2">
        <v>101255.33437057181</v>
      </c>
      <c r="E40" s="3">
        <v>5787.9776316391863</v>
      </c>
      <c r="F40" s="3">
        <v>17930.454510933021</v>
      </c>
      <c r="G40" s="3">
        <v>40804.773056456637</v>
      </c>
      <c r="H40" s="3">
        <v>30173.130881940593</v>
      </c>
      <c r="I40" s="3">
        <v>2894.7087625834338</v>
      </c>
      <c r="J40" s="13"/>
      <c r="T40" s="115"/>
    </row>
    <row r="41" spans="2:20" ht="12.75" customHeight="1" x14ac:dyDescent="0.25">
      <c r="B41" s="188"/>
      <c r="C41" s="5" t="s">
        <v>94</v>
      </c>
      <c r="D41" s="2">
        <v>13226.644449515405</v>
      </c>
      <c r="E41" s="13"/>
      <c r="F41" s="13"/>
      <c r="G41" s="13"/>
      <c r="H41" s="3">
        <v>6402.2052717012275</v>
      </c>
      <c r="I41" s="13"/>
      <c r="J41" s="122">
        <v>0</v>
      </c>
      <c r="T41" s="115"/>
    </row>
    <row r="42" spans="2:20" ht="12.75" customHeight="1" x14ac:dyDescent="0.25">
      <c r="B42" s="188"/>
      <c r="C42" s="5" t="s">
        <v>95</v>
      </c>
      <c r="D42" s="2">
        <v>45034.842006520696</v>
      </c>
      <c r="E42" s="13"/>
      <c r="F42" s="3">
        <v>7404.4405329343062</v>
      </c>
      <c r="G42" s="3">
        <v>16335.895876492395</v>
      </c>
      <c r="H42" s="3">
        <v>15431.303723406027</v>
      </c>
      <c r="I42" s="13"/>
      <c r="J42" s="13"/>
      <c r="T42" s="115"/>
    </row>
    <row r="43" spans="2:20" ht="12.75" customHeight="1" x14ac:dyDescent="0.25">
      <c r="B43" s="188"/>
      <c r="C43" s="5" t="s">
        <v>96</v>
      </c>
      <c r="D43" s="2">
        <v>30180.492684742421</v>
      </c>
      <c r="E43" s="13"/>
      <c r="F43" s="3">
        <v>4015.0709482599573</v>
      </c>
      <c r="G43" s="3">
        <v>10482.629385825574</v>
      </c>
      <c r="H43" s="3">
        <v>9760.550675600507</v>
      </c>
      <c r="I43" s="13"/>
      <c r="J43" s="13"/>
      <c r="T43" s="115"/>
    </row>
    <row r="44" spans="2:20" ht="12.75" customHeight="1" x14ac:dyDescent="0.25">
      <c r="B44" s="190"/>
      <c r="C44" s="5" t="s">
        <v>97</v>
      </c>
      <c r="D44" s="2">
        <v>55842.582791332854</v>
      </c>
      <c r="E44" s="3">
        <v>5956.7647131294198</v>
      </c>
      <c r="F44" s="3">
        <v>9478.0038470717482</v>
      </c>
      <c r="G44" s="3">
        <v>19675.377068131642</v>
      </c>
      <c r="H44" s="3">
        <v>14730.879042731054</v>
      </c>
      <c r="I44" s="13"/>
      <c r="J44" s="13"/>
      <c r="T44" s="115"/>
    </row>
    <row r="45" spans="2:20" ht="12.75" customHeight="1" x14ac:dyDescent="0.25">
      <c r="B45" s="187" t="s">
        <v>164</v>
      </c>
      <c r="C45" s="5" t="s">
        <v>112</v>
      </c>
      <c r="D45" s="2">
        <v>188245.85461081556</v>
      </c>
      <c r="E45" s="3">
        <v>18257.867659640913</v>
      </c>
      <c r="F45" s="3">
        <v>36588.48066643293</v>
      </c>
      <c r="G45" s="3">
        <v>60979.222906049392</v>
      </c>
      <c r="H45" s="3">
        <v>52941.390825391245</v>
      </c>
      <c r="I45" s="3">
        <v>10749.842564041433</v>
      </c>
      <c r="J45" s="3">
        <v>8729.0499892596144</v>
      </c>
      <c r="T45" s="115"/>
    </row>
    <row r="46" spans="2:20" ht="12.75" customHeight="1" x14ac:dyDescent="0.25">
      <c r="B46" s="188"/>
      <c r="C46" s="5" t="s">
        <v>98</v>
      </c>
      <c r="D46" s="2">
        <v>310006.4698951976</v>
      </c>
      <c r="E46" s="3">
        <v>21039.503171412085</v>
      </c>
      <c r="F46" s="3">
        <v>46492.391826009705</v>
      </c>
      <c r="G46" s="3">
        <v>122069.15027946384</v>
      </c>
      <c r="H46" s="3">
        <v>93303.283070175559</v>
      </c>
      <c r="I46" s="3">
        <v>15192.06973767927</v>
      </c>
      <c r="J46" s="3">
        <v>11910.071810457159</v>
      </c>
      <c r="T46" s="115"/>
    </row>
    <row r="47" spans="2:20" ht="12.75" customHeight="1" x14ac:dyDescent="0.25">
      <c r="B47" s="188"/>
      <c r="C47" s="5" t="s">
        <v>113</v>
      </c>
      <c r="D47" s="2">
        <v>61750.675493986782</v>
      </c>
      <c r="E47" s="3">
        <v>3424.0812739092999</v>
      </c>
      <c r="F47" s="3">
        <v>9440.9786488915397</v>
      </c>
      <c r="G47" s="3">
        <v>11244.320598740665</v>
      </c>
      <c r="H47" s="3">
        <v>29912.858012101377</v>
      </c>
      <c r="I47" s="3">
        <v>5722.0474678244755</v>
      </c>
      <c r="J47" s="13">
        <v>2006.3894925194159</v>
      </c>
      <c r="T47" s="115"/>
    </row>
    <row r="48" spans="2:20" ht="12.75" customHeight="1" x14ac:dyDescent="0.25">
      <c r="B48" s="187" t="s">
        <v>165</v>
      </c>
      <c r="C48" s="5" t="s">
        <v>99</v>
      </c>
      <c r="D48" s="2">
        <v>210073.37225797426</v>
      </c>
      <c r="E48" s="3">
        <v>17694.49990909575</v>
      </c>
      <c r="F48" s="3">
        <v>31293.775374815101</v>
      </c>
      <c r="G48" s="3">
        <v>74448.391552008063</v>
      </c>
      <c r="H48" s="3">
        <v>64468.815815264592</v>
      </c>
      <c r="I48" s="3">
        <v>12665.953132132947</v>
      </c>
      <c r="J48" s="3">
        <v>9501.9364746578231</v>
      </c>
      <c r="T48" s="115"/>
    </row>
    <row r="49" spans="2:20" ht="12.75" customHeight="1" x14ac:dyDescent="0.25">
      <c r="B49" s="188"/>
      <c r="C49" s="5" t="s">
        <v>100</v>
      </c>
      <c r="D49" s="2">
        <v>283961.66332473798</v>
      </c>
      <c r="E49" s="3">
        <v>18379.063957666443</v>
      </c>
      <c r="F49" s="3">
        <v>43249.626727439456</v>
      </c>
      <c r="G49" s="3">
        <v>100075.82876957374</v>
      </c>
      <c r="H49" s="3">
        <v>96080.491633856451</v>
      </c>
      <c r="I49" s="3">
        <v>15331.265337648039</v>
      </c>
      <c r="J49" s="3">
        <v>10845.386898553847</v>
      </c>
      <c r="T49" s="115"/>
    </row>
    <row r="50" spans="2:20" ht="12.75" customHeight="1" x14ac:dyDescent="0.25">
      <c r="B50" s="188"/>
      <c r="C50" s="5" t="s">
        <v>101</v>
      </c>
      <c r="D50" s="2">
        <v>31129.401893233535</v>
      </c>
      <c r="E50" s="3">
        <v>3598.7985440707021</v>
      </c>
      <c r="F50" s="3">
        <v>6421.7609456202454</v>
      </c>
      <c r="G50" s="3">
        <v>9590.9515288768598</v>
      </c>
      <c r="H50" s="3">
        <v>8518.7243239107374</v>
      </c>
      <c r="I50" s="13"/>
      <c r="J50" s="3">
        <v>2111.2990301356317</v>
      </c>
      <c r="T50"/>
    </row>
    <row r="51" spans="2:20" ht="12.75" customHeight="1" x14ac:dyDescent="0.25">
      <c r="B51" s="188"/>
      <c r="C51" s="5" t="s">
        <v>102</v>
      </c>
      <c r="D51" s="2">
        <v>7849.454294928446</v>
      </c>
      <c r="E51" s="13"/>
      <c r="F51" s="13"/>
      <c r="G51" s="13"/>
      <c r="H51" s="13"/>
      <c r="I51" s="13"/>
      <c r="J51" s="13"/>
      <c r="T51"/>
    </row>
    <row r="52" spans="2:20" ht="12.75" customHeight="1" x14ac:dyDescent="0.25">
      <c r="B52" s="190"/>
      <c r="C52" s="5" t="s">
        <v>103</v>
      </c>
      <c r="D52" s="2">
        <v>26989.108229125792</v>
      </c>
      <c r="E52" s="13"/>
      <c r="F52" s="3">
        <v>8451.7969919682255</v>
      </c>
      <c r="G52" s="3">
        <v>7275.8104651955273</v>
      </c>
      <c r="H52" s="3">
        <v>6669.3371716734409</v>
      </c>
      <c r="I52" s="13"/>
      <c r="J52" s="122">
        <v>0</v>
      </c>
      <c r="T52"/>
    </row>
    <row r="53" spans="2:20" ht="12.75" customHeight="1" x14ac:dyDescent="0.25">
      <c r="T53"/>
    </row>
    <row r="54" spans="2:20" ht="12.75" customHeight="1" x14ac:dyDescent="0.25">
      <c r="T54"/>
    </row>
    <row r="55" spans="2:20" ht="12.75" customHeight="1" x14ac:dyDescent="0.25">
      <c r="T55"/>
    </row>
    <row r="56" spans="2:20" ht="12.75" customHeight="1" x14ac:dyDescent="0.25">
      <c r="B56" s="194" t="s">
        <v>28</v>
      </c>
      <c r="C56" s="195"/>
      <c r="D56" s="203" t="s">
        <v>183</v>
      </c>
      <c r="E56" s="204"/>
      <c r="F56" s="204"/>
      <c r="G56" s="204"/>
      <c r="H56" s="204"/>
      <c r="I56" s="204"/>
      <c r="J56" s="205"/>
      <c r="T56" s="115"/>
    </row>
    <row r="57" spans="2:20" ht="44.1" customHeight="1" x14ac:dyDescent="0.25">
      <c r="B57" s="196"/>
      <c r="C57" s="197"/>
      <c r="D57" s="116" t="s">
        <v>19</v>
      </c>
      <c r="E57" s="116" t="s">
        <v>182</v>
      </c>
      <c r="F57" s="116" t="s">
        <v>181</v>
      </c>
      <c r="G57" s="116" t="s">
        <v>180</v>
      </c>
      <c r="H57" s="116" t="s">
        <v>179</v>
      </c>
      <c r="I57" s="116" t="s">
        <v>178</v>
      </c>
      <c r="J57" s="116" t="s">
        <v>77</v>
      </c>
      <c r="T57" s="115"/>
    </row>
    <row r="58" spans="2:20" ht="12.75" customHeight="1" x14ac:dyDescent="0.25">
      <c r="B58" s="160" t="s">
        <v>21</v>
      </c>
      <c r="C58" s="105" t="s">
        <v>19</v>
      </c>
      <c r="D58" s="119">
        <v>100</v>
      </c>
      <c r="E58" s="119">
        <v>100</v>
      </c>
      <c r="F58" s="119">
        <v>100</v>
      </c>
      <c r="G58" s="119">
        <v>100</v>
      </c>
      <c r="H58" s="119">
        <v>100</v>
      </c>
      <c r="I58" s="119">
        <v>100</v>
      </c>
      <c r="J58" s="119">
        <v>100</v>
      </c>
      <c r="T58" s="115"/>
    </row>
    <row r="59" spans="2:20" ht="12.75" customHeight="1" x14ac:dyDescent="0.25">
      <c r="B59" s="161"/>
      <c r="C59" s="5" t="s">
        <v>2</v>
      </c>
      <c r="D59" s="119">
        <f t="shared" ref="D59:J67" si="0">D8/D$7*100</f>
        <v>49.18080795995737</v>
      </c>
      <c r="E59" s="117">
        <f t="shared" si="0"/>
        <v>57.350081832179477</v>
      </c>
      <c r="F59" s="117">
        <f t="shared" si="0"/>
        <v>49.387710182598582</v>
      </c>
      <c r="G59" s="117">
        <f t="shared" si="0"/>
        <v>46.773942796173657</v>
      </c>
      <c r="H59" s="117">
        <f t="shared" si="0"/>
        <v>48.134348616147484</v>
      </c>
      <c r="I59" s="117">
        <f t="shared" si="0"/>
        <v>63.540738950148409</v>
      </c>
      <c r="J59" s="117">
        <f t="shared" si="0"/>
        <v>41.635803452171032</v>
      </c>
      <c r="T59" s="115"/>
    </row>
    <row r="60" spans="2:20" ht="12.75" customHeight="1" x14ac:dyDescent="0.25">
      <c r="B60" s="162"/>
      <c r="C60" s="5" t="s">
        <v>3</v>
      </c>
      <c r="D60" s="119">
        <f t="shared" si="0"/>
        <v>50.819192040042637</v>
      </c>
      <c r="E60" s="117">
        <f t="shared" si="0"/>
        <v>42.649918167820516</v>
      </c>
      <c r="F60" s="117">
        <f t="shared" si="0"/>
        <v>50.612289817401411</v>
      </c>
      <c r="G60" s="117">
        <f t="shared" si="0"/>
        <v>53.226057203826336</v>
      </c>
      <c r="H60" s="117">
        <f t="shared" si="0"/>
        <v>51.865651383852516</v>
      </c>
      <c r="I60" s="117">
        <f t="shared" si="0"/>
        <v>36.459261049851591</v>
      </c>
      <c r="J60" s="117">
        <f t="shared" si="0"/>
        <v>58.364196547828975</v>
      </c>
      <c r="T60" s="115"/>
    </row>
    <row r="61" spans="2:20" ht="12.75" customHeight="1" x14ac:dyDescent="0.25">
      <c r="B61" s="160" t="s">
        <v>22</v>
      </c>
      <c r="C61" s="5" t="s">
        <v>4</v>
      </c>
      <c r="D61" s="119">
        <f t="shared" si="0"/>
        <v>18.422044167620534</v>
      </c>
      <c r="E61" s="117">
        <f t="shared" si="0"/>
        <v>19.915402598706763</v>
      </c>
      <c r="F61" s="117">
        <f t="shared" si="0"/>
        <v>14.375229875086029</v>
      </c>
      <c r="G61" s="117">
        <f t="shared" si="0"/>
        <v>22.159712933147325</v>
      </c>
      <c r="H61" s="117">
        <f t="shared" si="0"/>
        <v>15.665520967375507</v>
      </c>
      <c r="I61" s="117">
        <f t="shared" si="0"/>
        <v>22.907839910835897</v>
      </c>
      <c r="J61" s="117">
        <f t="shared" si="0"/>
        <v>15.240965345300705</v>
      </c>
      <c r="T61" s="115"/>
    </row>
    <row r="62" spans="2:20" ht="12.75" customHeight="1" x14ac:dyDescent="0.25">
      <c r="B62" s="161"/>
      <c r="C62" s="5" t="s">
        <v>5</v>
      </c>
      <c r="D62" s="119">
        <f t="shared" si="0"/>
        <v>24.244512975823348</v>
      </c>
      <c r="E62" s="117">
        <f t="shared" si="0"/>
        <v>28.345088243233079</v>
      </c>
      <c r="F62" s="117">
        <f t="shared" si="0"/>
        <v>26.820327623114331</v>
      </c>
      <c r="G62" s="117">
        <f t="shared" si="0"/>
        <v>23.616626900062236</v>
      </c>
      <c r="H62" s="117">
        <f t="shared" si="0"/>
        <v>23.3797536550011</v>
      </c>
      <c r="I62" s="117">
        <f t="shared" si="0"/>
        <v>22.405174878996881</v>
      </c>
      <c r="J62" s="117">
        <f t="shared" si="0"/>
        <v>20.670586292986389</v>
      </c>
      <c r="T62" s="115"/>
    </row>
    <row r="63" spans="2:20" ht="12.75" customHeight="1" x14ac:dyDescent="0.25">
      <c r="B63" s="161"/>
      <c r="C63" s="5" t="s">
        <v>6</v>
      </c>
      <c r="D63" s="119">
        <f t="shared" si="0"/>
        <v>26.833249107594089</v>
      </c>
      <c r="E63" s="117">
        <f t="shared" si="0"/>
        <v>23.5408704584685</v>
      </c>
      <c r="F63" s="117">
        <f t="shared" si="0"/>
        <v>27.75959243748045</v>
      </c>
      <c r="G63" s="117">
        <f t="shared" si="0"/>
        <v>25.64247006652629</v>
      </c>
      <c r="H63" s="117">
        <f t="shared" si="0"/>
        <v>29.21505123592819</v>
      </c>
      <c r="I63" s="117">
        <f t="shared" si="0"/>
        <v>17.2638963595688</v>
      </c>
      <c r="J63" s="117">
        <f t="shared" si="0"/>
        <v>34.328733687793694</v>
      </c>
      <c r="T63" s="115"/>
    </row>
    <row r="64" spans="2:20" ht="12.75" customHeight="1" x14ac:dyDescent="0.25">
      <c r="B64" s="162"/>
      <c r="C64" s="5" t="s">
        <v>7</v>
      </c>
      <c r="D64" s="119">
        <f t="shared" si="0"/>
        <v>30.500193748962072</v>
      </c>
      <c r="E64" s="117">
        <f t="shared" si="0"/>
        <v>28.198638699591648</v>
      </c>
      <c r="F64" s="117">
        <f t="shared" si="0"/>
        <v>31.044850064319125</v>
      </c>
      <c r="G64" s="117">
        <f t="shared" si="0"/>
        <v>28.581190100264177</v>
      </c>
      <c r="H64" s="117">
        <f t="shared" si="0"/>
        <v>31.739674141695339</v>
      </c>
      <c r="I64" s="117">
        <f t="shared" si="0"/>
        <v>37.423088850598432</v>
      </c>
      <c r="J64" s="117">
        <f t="shared" si="0"/>
        <v>29.75971467391922</v>
      </c>
      <c r="T64" s="115"/>
    </row>
    <row r="65" spans="2:20" ht="12.75" customHeight="1" x14ac:dyDescent="0.25">
      <c r="B65" s="187" t="s">
        <v>23</v>
      </c>
      <c r="C65" s="5" t="s">
        <v>8</v>
      </c>
      <c r="D65" s="119">
        <f t="shared" si="0"/>
        <v>44.858075581739634</v>
      </c>
      <c r="E65" s="117">
        <f t="shared" si="0"/>
        <v>42.177791693664489</v>
      </c>
      <c r="F65" s="117">
        <f t="shared" si="0"/>
        <v>49.661064533731661</v>
      </c>
      <c r="G65" s="117">
        <f t="shared" si="0"/>
        <v>46.169625617126329</v>
      </c>
      <c r="H65" s="117">
        <f t="shared" si="0"/>
        <v>43.730681389716139</v>
      </c>
      <c r="I65" s="117">
        <f t="shared" si="0"/>
        <v>35.674506192632663</v>
      </c>
      <c r="J65" s="117">
        <f t="shared" si="0"/>
        <v>40.649151029571939</v>
      </c>
      <c r="T65" s="115"/>
    </row>
    <row r="66" spans="2:20" ht="12.75" customHeight="1" x14ac:dyDescent="0.25">
      <c r="B66" s="188"/>
      <c r="C66" s="5" t="s">
        <v>9</v>
      </c>
      <c r="D66" s="119">
        <f t="shared" si="0"/>
        <v>29.531985298174707</v>
      </c>
      <c r="E66" s="117">
        <f t="shared" si="0"/>
        <v>30.2039098742082</v>
      </c>
      <c r="F66" s="117">
        <f t="shared" si="0"/>
        <v>28.541125092198151</v>
      </c>
      <c r="G66" s="117">
        <f t="shared" si="0"/>
        <v>30.933446680927389</v>
      </c>
      <c r="H66" s="117">
        <f t="shared" si="0"/>
        <v>27.821719407127581</v>
      </c>
      <c r="I66" s="117">
        <f t="shared" si="0"/>
        <v>32.305961138802161</v>
      </c>
      <c r="J66" s="117">
        <f t="shared" si="0"/>
        <v>29.713834954679076</v>
      </c>
      <c r="T66" s="115"/>
    </row>
    <row r="67" spans="2:20" ht="12.75" customHeight="1" x14ac:dyDescent="0.25">
      <c r="B67" s="188"/>
      <c r="C67" s="5" t="s">
        <v>10</v>
      </c>
      <c r="D67" s="119">
        <f t="shared" si="0"/>
        <v>25.15283702480119</v>
      </c>
      <c r="E67" s="117">
        <f t="shared" si="0"/>
        <v>27.338067437858051</v>
      </c>
      <c r="F67" s="117">
        <f t="shared" si="0"/>
        <v>21.797810374070149</v>
      </c>
      <c r="G67" s="117">
        <f t="shared" si="0"/>
        <v>21.769094522423753</v>
      </c>
      <c r="H67" s="117">
        <f t="shared" si="0"/>
        <v>28.447599203156411</v>
      </c>
      <c r="I67" s="117">
        <f t="shared" si="0"/>
        <v>32.019532668565169</v>
      </c>
      <c r="J67" s="117">
        <f t="shared" si="0"/>
        <v>28.538477411479352</v>
      </c>
      <c r="T67" s="115"/>
    </row>
    <row r="68" spans="2:20" ht="12.75" customHeight="1" x14ac:dyDescent="0.25">
      <c r="B68" s="188"/>
      <c r="C68" s="5" t="s">
        <v>77</v>
      </c>
      <c r="D68" s="118"/>
      <c r="E68" s="118"/>
      <c r="F68" s="118"/>
      <c r="G68" s="118"/>
      <c r="H68" s="118"/>
      <c r="I68" s="118"/>
      <c r="J68" s="118"/>
      <c r="T68" s="115"/>
    </row>
    <row r="69" spans="2:20" ht="12.75" customHeight="1" x14ac:dyDescent="0.25">
      <c r="B69" s="188" t="s">
        <v>38</v>
      </c>
      <c r="C69" s="5" t="s">
        <v>37</v>
      </c>
      <c r="D69" s="119">
        <f t="shared" ref="D69:J69" si="1">D18/D$7*100</f>
        <v>93.772880440359557</v>
      </c>
      <c r="E69" s="117">
        <f t="shared" si="1"/>
        <v>92.448343119163937</v>
      </c>
      <c r="F69" s="117">
        <f t="shared" si="1"/>
        <v>94.1055478212689</v>
      </c>
      <c r="G69" s="117">
        <f t="shared" si="1"/>
        <v>94.397931714489076</v>
      </c>
      <c r="H69" s="117">
        <f t="shared" si="1"/>
        <v>93.640903095842603</v>
      </c>
      <c r="I69" s="117">
        <f t="shared" si="1"/>
        <v>95.419301419936133</v>
      </c>
      <c r="J69" s="117">
        <f t="shared" si="1"/>
        <v>88.274256772842847</v>
      </c>
      <c r="T69" s="115"/>
    </row>
    <row r="70" spans="2:20" ht="12.75" customHeight="1" x14ac:dyDescent="0.25">
      <c r="B70" s="189"/>
      <c r="C70" s="5" t="s">
        <v>20</v>
      </c>
      <c r="D70" s="119">
        <f t="shared" ref="D70:D77" si="2">D19/D$7*100</f>
        <v>6.2271195596404016</v>
      </c>
      <c r="E70" s="118"/>
      <c r="F70" s="117">
        <f t="shared" ref="F70:H77" si="3">F19/F$7*100</f>
        <v>5.8944521787310702</v>
      </c>
      <c r="G70" s="117">
        <f t="shared" si="3"/>
        <v>5.6020682855107689</v>
      </c>
      <c r="H70" s="117">
        <f t="shared" si="3"/>
        <v>6.3590969041573731</v>
      </c>
      <c r="I70" s="118"/>
      <c r="J70" s="118"/>
      <c r="T70" s="115"/>
    </row>
    <row r="71" spans="2:20" ht="12.75" customHeight="1" x14ac:dyDescent="0.25">
      <c r="B71" s="160" t="s">
        <v>25</v>
      </c>
      <c r="C71" s="5" t="s">
        <v>11</v>
      </c>
      <c r="D71" s="119">
        <f t="shared" si="2"/>
        <v>13.236179091897723</v>
      </c>
      <c r="E71" s="117">
        <f t="shared" ref="E71:E77" si="4">E20/E$7*100</f>
        <v>10.934873286717696</v>
      </c>
      <c r="F71" s="117">
        <f t="shared" si="3"/>
        <v>13.49610091951908</v>
      </c>
      <c r="G71" s="117">
        <f t="shared" si="3"/>
        <v>12.151880170841265</v>
      </c>
      <c r="H71" s="117">
        <f t="shared" si="3"/>
        <v>14.722249221982759</v>
      </c>
      <c r="I71" s="117">
        <f t="shared" ref="I71:J77" si="5">I20/I$7*100</f>
        <v>13.007883490387115</v>
      </c>
      <c r="J71" s="117">
        <f t="shared" si="5"/>
        <v>14.577916592231718</v>
      </c>
      <c r="T71" s="115"/>
    </row>
    <row r="72" spans="2:20" ht="12.75" customHeight="1" x14ac:dyDescent="0.25">
      <c r="B72" s="161"/>
      <c r="C72" s="5" t="s">
        <v>12</v>
      </c>
      <c r="D72" s="119">
        <f t="shared" si="2"/>
        <v>28.298955541309638</v>
      </c>
      <c r="E72" s="117">
        <f t="shared" si="4"/>
        <v>30.491573854849669</v>
      </c>
      <c r="F72" s="117">
        <f t="shared" si="3"/>
        <v>27.693698629047098</v>
      </c>
      <c r="G72" s="117">
        <f t="shared" si="3"/>
        <v>27.614337546772283</v>
      </c>
      <c r="H72" s="117">
        <f t="shared" si="3"/>
        <v>28.035874503236947</v>
      </c>
      <c r="I72" s="117">
        <f t="shared" si="5"/>
        <v>26.022546771661521</v>
      </c>
      <c r="J72" s="117">
        <f t="shared" si="5"/>
        <v>37.738695953668845</v>
      </c>
      <c r="T72" s="115"/>
    </row>
    <row r="73" spans="2:20" ht="12.75" customHeight="1" x14ac:dyDescent="0.25">
      <c r="B73" s="162"/>
      <c r="C73" s="5" t="s">
        <v>13</v>
      </c>
      <c r="D73" s="119">
        <f t="shared" si="2"/>
        <v>58.464865366792651</v>
      </c>
      <c r="E73" s="117">
        <f t="shared" si="4"/>
        <v>58.573552858432635</v>
      </c>
      <c r="F73" s="117">
        <f t="shared" si="3"/>
        <v>58.810200451433779</v>
      </c>
      <c r="G73" s="117">
        <f t="shared" si="3"/>
        <v>60.233782282386414</v>
      </c>
      <c r="H73" s="117">
        <f t="shared" si="3"/>
        <v>57.241876274780331</v>
      </c>
      <c r="I73" s="117">
        <f t="shared" si="5"/>
        <v>60.969569737951367</v>
      </c>
      <c r="J73" s="117">
        <f t="shared" si="5"/>
        <v>47.68338745409946</v>
      </c>
      <c r="T73" s="115"/>
    </row>
    <row r="74" spans="2:20" ht="12.75" customHeight="1" x14ac:dyDescent="0.25">
      <c r="B74" s="160" t="s">
        <v>24</v>
      </c>
      <c r="C74" s="5" t="s">
        <v>14</v>
      </c>
      <c r="D74" s="119">
        <f t="shared" si="2"/>
        <v>10.843156197377514</v>
      </c>
      <c r="E74" s="117">
        <f t="shared" si="4"/>
        <v>9.9953781035717331</v>
      </c>
      <c r="F74" s="117">
        <f t="shared" si="3"/>
        <v>11.15260189970641</v>
      </c>
      <c r="G74" s="117">
        <f t="shared" si="3"/>
        <v>8.8466202990117448</v>
      </c>
      <c r="H74" s="117">
        <f t="shared" si="3"/>
        <v>12.449448541877318</v>
      </c>
      <c r="I74" s="117">
        <f t="shared" si="5"/>
        <v>11.485642986270303</v>
      </c>
      <c r="J74" s="117">
        <f t="shared" si="5"/>
        <v>14.914426128023139</v>
      </c>
      <c r="T74" s="115"/>
    </row>
    <row r="75" spans="2:20" ht="12.75" customHeight="1" x14ac:dyDescent="0.25">
      <c r="B75" s="161"/>
      <c r="C75" s="5" t="s">
        <v>15</v>
      </c>
      <c r="D75" s="119">
        <f t="shared" si="2"/>
        <v>56.173091929864626</v>
      </c>
      <c r="E75" s="117">
        <f t="shared" si="4"/>
        <v>56.517099409031445</v>
      </c>
      <c r="F75" s="117">
        <f t="shared" si="3"/>
        <v>54.579434743338254</v>
      </c>
      <c r="G75" s="117">
        <f t="shared" si="3"/>
        <v>58.014943325410997</v>
      </c>
      <c r="H75" s="117">
        <f t="shared" si="3"/>
        <v>55.183571269599085</v>
      </c>
      <c r="I75" s="117">
        <f t="shared" si="5"/>
        <v>61.574781154428138</v>
      </c>
      <c r="J75" s="117">
        <f t="shared" si="5"/>
        <v>46.377154651113415</v>
      </c>
      <c r="T75" s="115"/>
    </row>
    <row r="76" spans="2:20" ht="12.75" customHeight="1" x14ac:dyDescent="0.25">
      <c r="B76" s="161"/>
      <c r="C76" s="5" t="s">
        <v>16</v>
      </c>
      <c r="D76" s="119">
        <f t="shared" si="2"/>
        <v>10.664764295905558</v>
      </c>
      <c r="E76" s="117">
        <f t="shared" si="4"/>
        <v>10.891417560350837</v>
      </c>
      <c r="F76" s="117">
        <f t="shared" si="3"/>
        <v>10.005103261557478</v>
      </c>
      <c r="G76" s="117">
        <f t="shared" si="3"/>
        <v>11.313074242563872</v>
      </c>
      <c r="H76" s="117">
        <f t="shared" si="3"/>
        <v>10.989359497263933</v>
      </c>
      <c r="I76" s="117">
        <f t="shared" si="5"/>
        <v>6.6917996009037042</v>
      </c>
      <c r="J76" s="117">
        <f t="shared" si="5"/>
        <v>10.400169794337947</v>
      </c>
      <c r="T76" s="115"/>
    </row>
    <row r="77" spans="2:20" ht="12.75" customHeight="1" x14ac:dyDescent="0.25">
      <c r="B77" s="162"/>
      <c r="C77" s="5" t="s">
        <v>17</v>
      </c>
      <c r="D77" s="119">
        <f t="shared" si="2"/>
        <v>22.318987576852276</v>
      </c>
      <c r="E77" s="117">
        <f t="shared" si="4"/>
        <v>22.596104927045989</v>
      </c>
      <c r="F77" s="117">
        <f t="shared" si="3"/>
        <v>24.262860095397809</v>
      </c>
      <c r="G77" s="117">
        <f t="shared" si="3"/>
        <v>21.825362133013311</v>
      </c>
      <c r="H77" s="117">
        <f t="shared" si="3"/>
        <v>21.377620691259654</v>
      </c>
      <c r="I77" s="117">
        <f t="shared" si="5"/>
        <v>20.247776258397852</v>
      </c>
      <c r="J77" s="117">
        <f t="shared" si="5"/>
        <v>28.308249426525521</v>
      </c>
      <c r="T77" s="115"/>
    </row>
    <row r="78" spans="2:20" ht="12.75" customHeight="1" x14ac:dyDescent="0.25">
      <c r="B78" s="21"/>
      <c r="C78" s="15"/>
      <c r="D78" s="15"/>
      <c r="E78" s="16"/>
      <c r="F78" s="16"/>
      <c r="G78" s="16"/>
      <c r="H78" s="16"/>
      <c r="I78" s="16"/>
      <c r="T78" s="115"/>
    </row>
    <row r="79" spans="2:20" ht="12.75" customHeight="1" x14ac:dyDescent="0.25">
      <c r="B79" s="21"/>
      <c r="C79" s="15"/>
      <c r="D79" s="15"/>
      <c r="E79" s="16"/>
      <c r="F79" s="16"/>
      <c r="G79" s="16"/>
      <c r="H79" s="16"/>
      <c r="I79" s="16"/>
      <c r="T79" s="115"/>
    </row>
    <row r="80" spans="2:20" ht="12.75" customHeight="1" x14ac:dyDescent="0.25">
      <c r="T80"/>
    </row>
    <row r="81" spans="2:20" ht="12.75" customHeight="1" x14ac:dyDescent="0.25">
      <c r="B81" s="194" t="s">
        <v>28</v>
      </c>
      <c r="C81" s="195"/>
      <c r="D81" s="203" t="s">
        <v>183</v>
      </c>
      <c r="E81" s="204"/>
      <c r="F81" s="204"/>
      <c r="G81" s="204"/>
      <c r="H81" s="204"/>
      <c r="I81" s="204"/>
      <c r="J81" s="205"/>
      <c r="T81" s="115"/>
    </row>
    <row r="82" spans="2:20" ht="44.1" customHeight="1" x14ac:dyDescent="0.25">
      <c r="B82" s="196"/>
      <c r="C82" s="197"/>
      <c r="D82" s="116" t="s">
        <v>19</v>
      </c>
      <c r="E82" s="116" t="s">
        <v>182</v>
      </c>
      <c r="F82" s="116" t="s">
        <v>181</v>
      </c>
      <c r="G82" s="116" t="s">
        <v>180</v>
      </c>
      <c r="H82" s="116" t="s">
        <v>179</v>
      </c>
      <c r="I82" s="116" t="s">
        <v>178</v>
      </c>
      <c r="J82" s="116" t="s">
        <v>77</v>
      </c>
      <c r="T82" s="115"/>
    </row>
    <row r="83" spans="2:20" ht="15" customHeight="1" x14ac:dyDescent="0.25">
      <c r="B83" s="187" t="s">
        <v>161</v>
      </c>
      <c r="C83" s="105" t="s">
        <v>19</v>
      </c>
      <c r="D83" s="119">
        <v>100.00000000000001</v>
      </c>
      <c r="E83" s="119">
        <v>99.999999999999986</v>
      </c>
      <c r="F83" s="119">
        <v>100</v>
      </c>
      <c r="G83" s="119">
        <v>100.00000000000003</v>
      </c>
      <c r="H83" s="119">
        <v>100.00000000000004</v>
      </c>
      <c r="I83" s="119">
        <v>100.00000000000001</v>
      </c>
      <c r="J83" s="119">
        <v>100.00000000000001</v>
      </c>
      <c r="T83" s="115"/>
    </row>
    <row r="84" spans="2:20" ht="12.75" customHeight="1" x14ac:dyDescent="0.25">
      <c r="B84" s="188"/>
      <c r="C84" s="5" t="s">
        <v>162</v>
      </c>
      <c r="D84" s="119">
        <f t="shared" ref="D84:J84" si="6">D33/D$7*100</f>
        <v>51.701892601802513</v>
      </c>
      <c r="E84" s="117">
        <f t="shared" si="6"/>
        <v>47.713653036871321</v>
      </c>
      <c r="F84" s="117">
        <f t="shared" si="6"/>
        <v>52.391730320741367</v>
      </c>
      <c r="G84" s="117">
        <f t="shared" si="6"/>
        <v>53.021495570718947</v>
      </c>
      <c r="H84" s="117">
        <f t="shared" si="6"/>
        <v>52.246346974837543</v>
      </c>
      <c r="I84" s="117">
        <f t="shared" si="6"/>
        <v>49.813612579071773</v>
      </c>
      <c r="J84" s="117">
        <f t="shared" si="6"/>
        <v>43.490543064994256</v>
      </c>
      <c r="T84" s="115"/>
    </row>
    <row r="85" spans="2:20" ht="12.75" customHeight="1" x14ac:dyDescent="0.25">
      <c r="B85" s="188"/>
      <c r="C85" s="5" t="s">
        <v>88</v>
      </c>
      <c r="D85" s="119">
        <f t="shared" ref="D85:H86" si="7">D34/D$7*100</f>
        <v>6.9100121539082942</v>
      </c>
      <c r="E85" s="117">
        <f t="shared" si="7"/>
        <v>6.2805653614318775</v>
      </c>
      <c r="F85" s="117">
        <f t="shared" si="7"/>
        <v>11.578562872232398</v>
      </c>
      <c r="G85" s="117">
        <f t="shared" si="7"/>
        <v>5.153505706864058</v>
      </c>
      <c r="H85" s="117">
        <f t="shared" si="7"/>
        <v>6.4509501050007048</v>
      </c>
      <c r="I85" s="118"/>
      <c r="J85" s="118"/>
      <c r="T85" s="115"/>
    </row>
    <row r="86" spans="2:20" ht="12.75" customHeight="1" x14ac:dyDescent="0.25">
      <c r="B86" s="188"/>
      <c r="C86" s="5" t="s">
        <v>89</v>
      </c>
      <c r="D86" s="119">
        <f t="shared" si="7"/>
        <v>24.603728852528249</v>
      </c>
      <c r="E86" s="117">
        <f t="shared" si="7"/>
        <v>26.068161403567675</v>
      </c>
      <c r="F86" s="117">
        <f t="shared" si="7"/>
        <v>23.580070855123029</v>
      </c>
      <c r="G86" s="117">
        <f t="shared" si="7"/>
        <v>23.160039921140779</v>
      </c>
      <c r="H86" s="117">
        <f t="shared" si="7"/>
        <v>26.448172606005155</v>
      </c>
      <c r="I86" s="117">
        <f>I35/I$7*100</f>
        <v>24.169127262288804</v>
      </c>
      <c r="J86" s="117">
        <f>J35/J$7*100</f>
        <v>24.669737834440205</v>
      </c>
      <c r="T86" s="115"/>
    </row>
    <row r="87" spans="2:20" ht="12.75" customHeight="1" x14ac:dyDescent="0.25">
      <c r="B87" s="188"/>
      <c r="C87" s="5" t="s">
        <v>90</v>
      </c>
      <c r="D87" s="119">
        <f>D36/D$7*100</f>
        <v>9.888548157203779</v>
      </c>
      <c r="E87" s="118"/>
      <c r="F87" s="117">
        <f t="shared" ref="F87:H88" si="8">F36/F$7*100</f>
        <v>4.9956571227045954</v>
      </c>
      <c r="G87" s="117">
        <f t="shared" si="8"/>
        <v>10.88048047498933</v>
      </c>
      <c r="H87" s="117">
        <f t="shared" si="8"/>
        <v>10.097844089070076</v>
      </c>
      <c r="I87" s="118"/>
      <c r="J87" s="118"/>
      <c r="T87" s="115"/>
    </row>
    <row r="88" spans="2:20" ht="12.75" customHeight="1" x14ac:dyDescent="0.25">
      <c r="B88" s="188"/>
      <c r="C88" s="5" t="s">
        <v>91</v>
      </c>
      <c r="D88" s="119">
        <f>D37/D$7*100</f>
        <v>4.7762728909463554</v>
      </c>
      <c r="E88" s="118"/>
      <c r="F88" s="117">
        <f t="shared" si="8"/>
        <v>5.7292778215740849</v>
      </c>
      <c r="G88" s="117">
        <f t="shared" si="8"/>
        <v>5.5938346629975033</v>
      </c>
      <c r="H88" s="117">
        <f t="shared" si="8"/>
        <v>3.6844052153171711</v>
      </c>
      <c r="I88" s="118"/>
      <c r="J88" s="118"/>
      <c r="T88" s="115"/>
    </row>
    <row r="89" spans="2:20" ht="12.75" customHeight="1" x14ac:dyDescent="0.25">
      <c r="B89" s="188"/>
      <c r="C89" s="5" t="s">
        <v>92</v>
      </c>
      <c r="D89" s="119">
        <f>D38/D$7*100</f>
        <v>1.7160036095177897</v>
      </c>
      <c r="E89" s="118"/>
      <c r="F89" s="118"/>
      <c r="G89" s="118"/>
      <c r="H89" s="118"/>
      <c r="I89" s="118"/>
      <c r="J89" s="118"/>
      <c r="T89" s="115"/>
    </row>
    <row r="90" spans="2:20" ht="12.75" customHeight="1" x14ac:dyDescent="0.25">
      <c r="B90" s="189"/>
      <c r="C90" s="5" t="s">
        <v>93</v>
      </c>
      <c r="D90" s="119">
        <f>D39/D$7*100</f>
        <v>0.40354173409303579</v>
      </c>
      <c r="E90" s="120">
        <v>0</v>
      </c>
      <c r="F90" s="118"/>
      <c r="G90" s="118"/>
      <c r="H90" s="118"/>
      <c r="I90" s="120">
        <v>0</v>
      </c>
      <c r="J90" s="118"/>
      <c r="T90" s="115"/>
    </row>
    <row r="91" spans="2:20" ht="12.75" customHeight="1" x14ac:dyDescent="0.25">
      <c r="B91" s="187" t="s">
        <v>163</v>
      </c>
      <c r="C91" s="5" t="s">
        <v>49</v>
      </c>
      <c r="D91" s="119">
        <f>D40/SUM($D$40:$D$44)*100</f>
        <v>41.237833808381119</v>
      </c>
      <c r="E91" s="117">
        <f>E40/SUM($E$40:$E$44)*100</f>
        <v>49.281435571188098</v>
      </c>
      <c r="F91" s="117">
        <f>F40/SUM($F$40:$F$44)*100</f>
        <v>46.179222311106294</v>
      </c>
      <c r="G91" s="117">
        <f>G40/SUM($G$40:$G$44)*100</f>
        <v>46.741571822952146</v>
      </c>
      <c r="H91" s="117">
        <f>H40/SUM($H$40:$H$44)*100</f>
        <v>39.442996459302933</v>
      </c>
      <c r="I91" s="117">
        <f>I40/SUM($I$40:$I$44)*100</f>
        <v>100</v>
      </c>
      <c r="J91" s="118"/>
      <c r="T91" s="115"/>
    </row>
    <row r="92" spans="2:20" ht="12.75" customHeight="1" x14ac:dyDescent="0.25">
      <c r="B92" s="188"/>
      <c r="C92" s="5" t="s">
        <v>94</v>
      </c>
      <c r="D92" s="119">
        <f>D41/SUM($D$40:$D$44)*100</f>
        <v>5.3867598091719442</v>
      </c>
      <c r="E92" s="118"/>
      <c r="F92" s="118"/>
      <c r="G92" s="118"/>
      <c r="H92" s="117">
        <f>H41/SUM($H$40:$H$44)*100</f>
        <v>8.3691069664428888</v>
      </c>
      <c r="I92" s="118"/>
      <c r="J92" s="120">
        <v>0</v>
      </c>
      <c r="T92" s="115"/>
    </row>
    <row r="93" spans="2:20" ht="12.75" customHeight="1" x14ac:dyDescent="0.25">
      <c r="B93" s="188"/>
      <c r="C93" s="5" t="s">
        <v>95</v>
      </c>
      <c r="D93" s="119">
        <f>D42/SUM($D$40:$D$44)*100</f>
        <v>18.341150535880786</v>
      </c>
      <c r="E93" s="118"/>
      <c r="F93" s="117">
        <f>F42/SUM($F$40:$F$44)*100</f>
        <v>19.069862688157095</v>
      </c>
      <c r="G93" s="117">
        <f>G42/SUM($G$40:$G$44)*100</f>
        <v>18.712650339872834</v>
      </c>
      <c r="H93" s="117">
        <f>H42/SUM($H$40:$H$44)*100</f>
        <v>20.172147879059814</v>
      </c>
      <c r="I93" s="118"/>
      <c r="J93" s="118"/>
      <c r="T93" s="115"/>
    </row>
    <row r="94" spans="2:20" ht="12.75" customHeight="1" x14ac:dyDescent="0.25">
      <c r="B94" s="188"/>
      <c r="C94" s="5" t="s">
        <v>96</v>
      </c>
      <c r="D94" s="119">
        <f>D43/SUM($D$40:$D$44)*100</f>
        <v>12.291482214987244</v>
      </c>
      <c r="E94" s="118"/>
      <c r="F94" s="117">
        <f>F43/SUM($F$40:$F$44)*100</f>
        <v>10.340666702090914</v>
      </c>
      <c r="G94" s="117">
        <f>G43/SUM($G$40:$G$44)*100</f>
        <v>12.007775993583795</v>
      </c>
      <c r="H94" s="117">
        <f>H43/SUM($H$40:$H$44)*100</f>
        <v>12.759211738579687</v>
      </c>
      <c r="I94" s="118"/>
      <c r="J94" s="118"/>
      <c r="T94" s="115"/>
    </row>
    <row r="95" spans="2:20" ht="12.75" customHeight="1" x14ac:dyDescent="0.25">
      <c r="B95" s="190"/>
      <c r="C95" s="5" t="s">
        <v>97</v>
      </c>
      <c r="D95" s="119">
        <f>D44/SUM($D$40:$D$44)*100</f>
        <v>22.74277363157892</v>
      </c>
      <c r="E95" s="117">
        <f>E44/SUM($E$40:$E$44)*100</f>
        <v>50.718564428811909</v>
      </c>
      <c r="F95" s="117">
        <f>F44/SUM($F$40:$F$44)*100</f>
        <v>24.410248298645705</v>
      </c>
      <c r="G95" s="117">
        <f>G44/SUM($G$40:$G$44)*100</f>
        <v>22.538001843591214</v>
      </c>
      <c r="H95" s="117">
        <f>H44/SUM($H$40:$H$44)*100</f>
        <v>19.256536956614681</v>
      </c>
      <c r="I95" s="118"/>
      <c r="J95" s="118"/>
      <c r="T95" s="115"/>
    </row>
    <row r="96" spans="2:20" ht="12.75" customHeight="1" x14ac:dyDescent="0.25">
      <c r="B96" s="187" t="s">
        <v>164</v>
      </c>
      <c r="C96" s="5" t="s">
        <v>112</v>
      </c>
      <c r="D96" s="119">
        <f t="shared" ref="D96:J97" si="9">D45/D$7*100</f>
        <v>33.615151099336181</v>
      </c>
      <c r="E96" s="117">
        <f t="shared" si="9"/>
        <v>42.737001576592419</v>
      </c>
      <c r="F96" s="117">
        <f t="shared" si="9"/>
        <v>39.545772393314124</v>
      </c>
      <c r="G96" s="117">
        <f t="shared" si="9"/>
        <v>31.385237251258559</v>
      </c>
      <c r="H96" s="117">
        <f t="shared" si="9"/>
        <v>30.053435837838688</v>
      </c>
      <c r="I96" s="117">
        <f t="shared" si="9"/>
        <v>33.94977331414114</v>
      </c>
      <c r="J96" s="117">
        <f t="shared" si="9"/>
        <v>38.546491075484312</v>
      </c>
      <c r="T96" s="115"/>
    </row>
    <row r="97" spans="2:20" ht="12.75" customHeight="1" x14ac:dyDescent="0.25">
      <c r="B97" s="188"/>
      <c r="C97" s="5" t="s">
        <v>98</v>
      </c>
      <c r="D97" s="119">
        <f t="shared" si="9"/>
        <v>55.358001634847966</v>
      </c>
      <c r="E97" s="117">
        <f t="shared" si="9"/>
        <v>49.248099338290622</v>
      </c>
      <c r="F97" s="117">
        <f t="shared" si="9"/>
        <v>50.250174691153795</v>
      </c>
      <c r="G97" s="117">
        <f t="shared" si="9"/>
        <v>62.827452696194321</v>
      </c>
      <c r="H97" s="117">
        <f t="shared" si="9"/>
        <v>52.965821023809475</v>
      </c>
      <c r="I97" s="117">
        <f t="shared" si="9"/>
        <v>47.979058362407372</v>
      </c>
      <c r="J97" s="117">
        <f t="shared" si="9"/>
        <v>52.593521324203529</v>
      </c>
      <c r="T97" s="115"/>
    </row>
    <row r="98" spans="2:20" ht="12.75" customHeight="1" x14ac:dyDescent="0.25">
      <c r="B98" s="188"/>
      <c r="C98" s="5" t="s">
        <v>113</v>
      </c>
      <c r="D98" s="119">
        <f t="shared" ref="D98:I100" si="10">D47/D$7*100</f>
        <v>11.02684726581586</v>
      </c>
      <c r="E98" s="117">
        <f t="shared" si="10"/>
        <v>8.0148990851169515</v>
      </c>
      <c r="F98" s="117">
        <f t="shared" si="10"/>
        <v>10.204052915532055</v>
      </c>
      <c r="G98" s="117">
        <f t="shared" si="10"/>
        <v>5.7873100525470909</v>
      </c>
      <c r="H98" s="117">
        <f t="shared" si="10"/>
        <v>16.98074313835188</v>
      </c>
      <c r="I98" s="117">
        <f t="shared" si="10"/>
        <v>18.071168323451506</v>
      </c>
      <c r="J98" s="118"/>
      <c r="T98" s="115"/>
    </row>
    <row r="99" spans="2:20" ht="12.75" customHeight="1" x14ac:dyDescent="0.25">
      <c r="B99" s="187" t="s">
        <v>165</v>
      </c>
      <c r="C99" s="5" t="s">
        <v>99</v>
      </c>
      <c r="D99" s="119">
        <f t="shared" si="10"/>
        <v>37.512901226953126</v>
      </c>
      <c r="E99" s="117">
        <f t="shared" si="10"/>
        <v>41.418301666390342</v>
      </c>
      <c r="F99" s="117">
        <f t="shared" si="10"/>
        <v>33.823118526899634</v>
      </c>
      <c r="G99" s="117">
        <f t="shared" si="10"/>
        <v>38.317648544559717</v>
      </c>
      <c r="H99" s="117">
        <f t="shared" si="10"/>
        <v>36.597251969365423</v>
      </c>
      <c r="I99" s="117">
        <f t="shared" si="10"/>
        <v>40.001166071197552</v>
      </c>
      <c r="J99" s="117">
        <f>J48/J$7*100</f>
        <v>41.959469812966766</v>
      </c>
      <c r="T99" s="115"/>
    </row>
    <row r="100" spans="2:20" ht="12.75" customHeight="1" x14ac:dyDescent="0.25">
      <c r="B100" s="188"/>
      <c r="C100" s="5" t="s">
        <v>100</v>
      </c>
      <c r="D100" s="119">
        <f t="shared" si="10"/>
        <v>50.707168233873404</v>
      </c>
      <c r="E100" s="117">
        <f t="shared" si="10"/>
        <v>43.020691133135962</v>
      </c>
      <c r="F100" s="117">
        <f t="shared" si="10"/>
        <v>46.745310641669228</v>
      </c>
      <c r="G100" s="117">
        <f t="shared" si="10"/>
        <v>51.507767389699019</v>
      </c>
      <c r="H100" s="117">
        <f t="shared" si="10"/>
        <v>54.542369317603999</v>
      </c>
      <c r="I100" s="117">
        <f t="shared" si="10"/>
        <v>48.418660992595939</v>
      </c>
      <c r="J100" s="117">
        <f>J49/J$7*100</f>
        <v>47.891993952338318</v>
      </c>
      <c r="T100" s="115"/>
    </row>
    <row r="101" spans="2:20" ht="12.75" customHeight="1" x14ac:dyDescent="0.25">
      <c r="B101" s="188"/>
      <c r="C101" s="5" t="s">
        <v>101</v>
      </c>
      <c r="D101" s="119">
        <f>D50/D$7*100</f>
        <v>5.5587919874060567</v>
      </c>
      <c r="E101" s="117">
        <f>E50/E$7*100</f>
        <v>8.4238675577525246</v>
      </c>
      <c r="F101" s="117">
        <f>F50/F$7*100</f>
        <v>6.9408046492828115</v>
      </c>
      <c r="G101" s="117">
        <f>G50/G$7*100</f>
        <v>4.9363418366759699</v>
      </c>
      <c r="H101" s="117">
        <f>H50/H$7*100</f>
        <v>4.835855856776976</v>
      </c>
      <c r="I101" s="118"/>
      <c r="J101" s="117">
        <f>J50/J$7*100</f>
        <v>9.323256175979882</v>
      </c>
      <c r="T101"/>
    </row>
    <row r="102" spans="2:20" ht="12.75" customHeight="1" x14ac:dyDescent="0.25">
      <c r="B102" s="188"/>
      <c r="C102" s="5" t="s">
        <v>102</v>
      </c>
      <c r="D102" s="119">
        <f>D51/D$7*100</f>
        <v>1.4016807579474482</v>
      </c>
      <c r="E102" s="118"/>
      <c r="F102" s="118"/>
      <c r="G102" s="118"/>
      <c r="H102" s="118"/>
      <c r="I102" s="118"/>
      <c r="J102" s="118"/>
      <c r="T102"/>
    </row>
    <row r="103" spans="2:20" ht="12.75" customHeight="1" x14ac:dyDescent="0.25">
      <c r="B103" s="190"/>
      <c r="C103" s="5" t="s">
        <v>103</v>
      </c>
      <c r="D103" s="119">
        <f>D52/D$7*100</f>
        <v>4.8194577938199972</v>
      </c>
      <c r="E103" s="118"/>
      <c r="F103" s="117">
        <f>F52/F$7*100</f>
        <v>9.1349199002270947</v>
      </c>
      <c r="G103" s="117">
        <f>G52/G$7*100</f>
        <v>3.7447679186921539</v>
      </c>
      <c r="H103" s="117">
        <f>H52/H$7*100</f>
        <v>3.7860073875065035</v>
      </c>
      <c r="I103" s="118"/>
      <c r="J103" s="120">
        <v>0</v>
      </c>
      <c r="T103"/>
    </row>
    <row r="104" spans="2:20" x14ac:dyDescent="0.25">
      <c r="T104"/>
    </row>
    <row r="105" spans="2:20" x14ac:dyDescent="0.25">
      <c r="T105"/>
    </row>
    <row r="106" spans="2:20" x14ac:dyDescent="0.25">
      <c r="T106"/>
    </row>
    <row r="107" spans="2:20" ht="12.75" customHeight="1" x14ac:dyDescent="0.25">
      <c r="B107" s="194" t="s">
        <v>29</v>
      </c>
      <c r="C107" s="195"/>
      <c r="D107" s="203" t="s">
        <v>183</v>
      </c>
      <c r="E107" s="204"/>
      <c r="F107" s="204"/>
      <c r="G107" s="204"/>
      <c r="H107" s="204"/>
      <c r="I107" s="204"/>
      <c r="J107" s="205"/>
      <c r="T107" s="115"/>
    </row>
    <row r="108" spans="2:20" ht="44.1" customHeight="1" x14ac:dyDescent="0.25">
      <c r="B108" s="196"/>
      <c r="C108" s="197"/>
      <c r="D108" s="116" t="s">
        <v>19</v>
      </c>
      <c r="E108" s="116" t="s">
        <v>182</v>
      </c>
      <c r="F108" s="116" t="s">
        <v>181</v>
      </c>
      <c r="G108" s="116" t="s">
        <v>180</v>
      </c>
      <c r="H108" s="116" t="s">
        <v>179</v>
      </c>
      <c r="I108" s="116" t="s">
        <v>178</v>
      </c>
      <c r="J108" s="116" t="s">
        <v>77</v>
      </c>
      <c r="T108" s="115"/>
    </row>
    <row r="109" spans="2:20" ht="12.75" customHeight="1" x14ac:dyDescent="0.25">
      <c r="B109" s="160" t="s">
        <v>21</v>
      </c>
      <c r="C109" s="105" t="s">
        <v>19</v>
      </c>
      <c r="D109" s="119">
        <v>100.00000000000001</v>
      </c>
      <c r="E109" s="119">
        <f t="shared" ref="E109:J118" si="11">E7/$D7*100</f>
        <v>7.6287898645118517</v>
      </c>
      <c r="F109" s="119">
        <f t="shared" si="11"/>
        <v>16.521670623431341</v>
      </c>
      <c r="G109" s="119">
        <f t="shared" si="11"/>
        <v>34.694938024305941</v>
      </c>
      <c r="H109" s="119">
        <f t="shared" si="11"/>
        <v>31.456533609224973</v>
      </c>
      <c r="I109" s="119">
        <f t="shared" si="11"/>
        <v>5.6542482396603555</v>
      </c>
      <c r="J109" s="119">
        <f t="shared" si="11"/>
        <v>4.0438196388655401</v>
      </c>
      <c r="T109" s="115"/>
    </row>
    <row r="110" spans="2:20" ht="12.75" customHeight="1" x14ac:dyDescent="0.25">
      <c r="B110" s="161"/>
      <c r="C110" s="5" t="s">
        <v>2</v>
      </c>
      <c r="D110" s="119">
        <v>100</v>
      </c>
      <c r="E110" s="117">
        <f t="shared" si="11"/>
        <v>8.8959848599167941</v>
      </c>
      <c r="F110" s="117">
        <f t="shared" si="11"/>
        <v>16.591176809188134</v>
      </c>
      <c r="G110" s="117">
        <f t="shared" si="11"/>
        <v>32.996998499637563</v>
      </c>
      <c r="H110" s="117">
        <f t="shared" si="11"/>
        <v>30.787207811526716</v>
      </c>
      <c r="I110" s="117">
        <f t="shared" si="11"/>
        <v>7.305189285383717</v>
      </c>
      <c r="J110" s="117">
        <f t="shared" si="11"/>
        <v>3.4234427343470757</v>
      </c>
      <c r="T110" s="115"/>
    </row>
    <row r="111" spans="2:20" ht="12.75" customHeight="1" x14ac:dyDescent="0.25">
      <c r="B111" s="162"/>
      <c r="C111" s="5" t="s">
        <v>3</v>
      </c>
      <c r="D111" s="119">
        <v>100</v>
      </c>
      <c r="E111" s="117">
        <f t="shared" si="11"/>
        <v>6.4024485707005763</v>
      </c>
      <c r="F111" s="117">
        <f t="shared" si="11"/>
        <v>16.454405280624616</v>
      </c>
      <c r="G111" s="117">
        <f t="shared" si="11"/>
        <v>36.338136869823572</v>
      </c>
      <c r="H111" s="117">
        <f t="shared" si="11"/>
        <v>32.104280694485709</v>
      </c>
      <c r="I111" s="117">
        <f t="shared" si="11"/>
        <v>4.0565326667926254</v>
      </c>
      <c r="J111" s="117">
        <f t="shared" si="11"/>
        <v>4.6441959175729002</v>
      </c>
      <c r="T111" s="115"/>
    </row>
    <row r="112" spans="2:20" ht="12.75" customHeight="1" x14ac:dyDescent="0.25">
      <c r="B112" s="160" t="s">
        <v>22</v>
      </c>
      <c r="C112" s="5" t="s">
        <v>4</v>
      </c>
      <c r="D112" s="119">
        <v>99.999999999999986</v>
      </c>
      <c r="E112" s="117">
        <f t="shared" si="11"/>
        <v>8.2472075362693644</v>
      </c>
      <c r="F112" s="117">
        <f t="shared" si="11"/>
        <v>12.892315910832943</v>
      </c>
      <c r="G112" s="117">
        <f t="shared" si="11"/>
        <v>41.734232089362237</v>
      </c>
      <c r="H112" s="117">
        <f t="shared" si="11"/>
        <v>26.749636594749081</v>
      </c>
      <c r="I112" s="117">
        <f t="shared" si="11"/>
        <v>7.0310662764519511</v>
      </c>
      <c r="J112" s="117">
        <f t="shared" si="11"/>
        <v>3.3455415923344147</v>
      </c>
      <c r="T112" s="115"/>
    </row>
    <row r="113" spans="2:20" ht="12.75" customHeight="1" x14ac:dyDescent="0.25">
      <c r="B113" s="161"/>
      <c r="C113" s="5" t="s">
        <v>5</v>
      </c>
      <c r="D113" s="119">
        <v>100</v>
      </c>
      <c r="E113" s="117">
        <f t="shared" si="11"/>
        <v>8.9190788082360744</v>
      </c>
      <c r="F113" s="117">
        <f t="shared" si="11"/>
        <v>18.276985784102511</v>
      </c>
      <c r="G113" s="117">
        <f t="shared" si="11"/>
        <v>33.796406117041812</v>
      </c>
      <c r="H113" s="117">
        <f t="shared" si="11"/>
        <v>30.334534142110009</v>
      </c>
      <c r="I113" s="117">
        <f t="shared" si="11"/>
        <v>5.2252821388979989</v>
      </c>
      <c r="J113" s="117">
        <f t="shared" si="11"/>
        <v>3.4477130096115922</v>
      </c>
      <c r="T113" s="115"/>
    </row>
    <row r="114" spans="2:20" ht="12.75" customHeight="1" x14ac:dyDescent="0.25">
      <c r="B114" s="161"/>
      <c r="C114" s="5" t="s">
        <v>6</v>
      </c>
      <c r="D114" s="119">
        <v>100.00000000000001</v>
      </c>
      <c r="E114" s="117">
        <f t="shared" si="11"/>
        <v>6.6927546953128987</v>
      </c>
      <c r="F114" s="117">
        <f t="shared" si="11"/>
        <v>17.092035372002311</v>
      </c>
      <c r="G114" s="117">
        <f t="shared" si="11"/>
        <v>33.15528083017221</v>
      </c>
      <c r="H114" s="117">
        <f t="shared" si="11"/>
        <v>34.248712759802061</v>
      </c>
      <c r="I114" s="117">
        <f t="shared" si="11"/>
        <v>3.6378134906199207</v>
      </c>
      <c r="J114" s="117">
        <f t="shared" si="11"/>
        <v>5.1734028520906152</v>
      </c>
      <c r="T114" s="115"/>
    </row>
    <row r="115" spans="2:20" ht="12.75" customHeight="1" x14ac:dyDescent="0.25">
      <c r="B115" s="162"/>
      <c r="C115" s="5" t="s">
        <v>7</v>
      </c>
      <c r="D115" s="119">
        <v>100</v>
      </c>
      <c r="E115" s="117">
        <f t="shared" si="11"/>
        <v>7.0531187727880278</v>
      </c>
      <c r="F115" s="117">
        <f t="shared" si="11"/>
        <v>16.816705872038806</v>
      </c>
      <c r="G115" s="117">
        <f t="shared" si="11"/>
        <v>32.512010492501119</v>
      </c>
      <c r="H115" s="117">
        <f t="shared" si="11"/>
        <v>32.734878165095743</v>
      </c>
      <c r="I115" s="117">
        <f t="shared" si="11"/>
        <v>6.9376422982017942</v>
      </c>
      <c r="J115" s="117">
        <f t="shared" si="11"/>
        <v>3.9456443993745065</v>
      </c>
      <c r="T115" s="115"/>
    </row>
    <row r="116" spans="2:20" ht="12.75" customHeight="1" x14ac:dyDescent="0.25">
      <c r="B116" s="187" t="s">
        <v>23</v>
      </c>
      <c r="C116" s="5" t="s">
        <v>8</v>
      </c>
      <c r="D116" s="119">
        <v>100</v>
      </c>
      <c r="E116" s="117">
        <f t="shared" si="11"/>
        <v>7.1729673109539487</v>
      </c>
      <c r="F116" s="117">
        <f t="shared" si="11"/>
        <v>18.290658714063888</v>
      </c>
      <c r="G116" s="117">
        <f t="shared" si="11"/>
        <v>35.709340595156327</v>
      </c>
      <c r="H116" s="117">
        <f t="shared" si="11"/>
        <v>30.665953254800044</v>
      </c>
      <c r="I116" s="117">
        <f t="shared" si="11"/>
        <v>4.4966822857322217</v>
      </c>
      <c r="J116" s="117">
        <f t="shared" si="11"/>
        <v>3.6643978392935712</v>
      </c>
      <c r="T116" s="115"/>
    </row>
    <row r="117" spans="2:20" ht="12.75" customHeight="1" x14ac:dyDescent="0.25">
      <c r="B117" s="188"/>
      <c r="C117" s="5" t="s">
        <v>9</v>
      </c>
      <c r="D117" s="119">
        <v>100</v>
      </c>
      <c r="E117" s="117">
        <f t="shared" si="11"/>
        <v>7.8023634100627364</v>
      </c>
      <c r="F117" s="117">
        <f t="shared" si="11"/>
        <v>15.967333832601982</v>
      </c>
      <c r="G117" s="117">
        <f t="shared" si="11"/>
        <v>36.341411003590125</v>
      </c>
      <c r="H117" s="117">
        <f t="shared" si="11"/>
        <v>29.634812653480086</v>
      </c>
      <c r="I117" s="117">
        <f t="shared" si="11"/>
        <v>6.1853587578109117</v>
      </c>
      <c r="J117" s="117">
        <f t="shared" si="11"/>
        <v>4.0687203424541591</v>
      </c>
      <c r="T117" s="115"/>
    </row>
    <row r="118" spans="2:20" ht="12.75" customHeight="1" x14ac:dyDescent="0.25">
      <c r="B118" s="188"/>
      <c r="C118" s="5" t="s">
        <v>10</v>
      </c>
      <c r="D118" s="119">
        <v>100</v>
      </c>
      <c r="E118" s="117">
        <f t="shared" si="11"/>
        <v>8.2915645491453844</v>
      </c>
      <c r="F118" s="117">
        <f t="shared" si="11"/>
        <v>14.317917416524443</v>
      </c>
      <c r="G118" s="117">
        <f t="shared" si="11"/>
        <v>30.027522722626948</v>
      </c>
      <c r="H118" s="117">
        <f t="shared" si="11"/>
        <v>35.577015012401944</v>
      </c>
      <c r="I118" s="117">
        <f t="shared" si="11"/>
        <v>7.1978515205846003</v>
      </c>
      <c r="J118" s="117">
        <f t="shared" si="11"/>
        <v>4.5881287787166816</v>
      </c>
      <c r="T118" s="115"/>
    </row>
    <row r="119" spans="2:20" ht="12.75" customHeight="1" x14ac:dyDescent="0.25">
      <c r="B119" s="188"/>
      <c r="C119" s="5" t="s">
        <v>77</v>
      </c>
      <c r="D119" s="118"/>
      <c r="E119" s="118"/>
      <c r="F119" s="118"/>
      <c r="G119" s="118"/>
      <c r="H119" s="118"/>
      <c r="I119" s="118"/>
      <c r="J119" s="118"/>
      <c r="T119" s="115"/>
    </row>
    <row r="120" spans="2:20" ht="12.75" customHeight="1" x14ac:dyDescent="0.25">
      <c r="B120" s="188" t="s">
        <v>38</v>
      </c>
      <c r="C120" s="5" t="s">
        <v>37</v>
      </c>
      <c r="D120" s="119">
        <v>100</v>
      </c>
      <c r="E120" s="117">
        <f t="shared" ref="E120:J120" si="12">E18/$D18*100</f>
        <v>7.5210335831258774</v>
      </c>
      <c r="F120" s="117">
        <f t="shared" si="12"/>
        <v>16.580282674897965</v>
      </c>
      <c r="G120" s="117">
        <f t="shared" si="12"/>
        <v>34.926200145252842</v>
      </c>
      <c r="H120" s="117">
        <f t="shared" si="12"/>
        <v>31.412261216674402</v>
      </c>
      <c r="I120" s="117">
        <f t="shared" si="12"/>
        <v>5.7535229220823325</v>
      </c>
      <c r="J120" s="117">
        <f t="shared" si="12"/>
        <v>3.8066994579665772</v>
      </c>
      <c r="T120" s="115"/>
    </row>
    <row r="121" spans="2:20" ht="12.75" customHeight="1" x14ac:dyDescent="0.25">
      <c r="B121" s="189"/>
      <c r="C121" s="5" t="s">
        <v>20</v>
      </c>
      <c r="D121" s="119">
        <v>100</v>
      </c>
      <c r="E121" s="118"/>
      <c r="F121" s="117">
        <f t="shared" ref="F121:H128" si="13">F19/$D19*100</f>
        <v>15.639044098935811</v>
      </c>
      <c r="G121" s="117">
        <f t="shared" si="13"/>
        <v>31.212410507330922</v>
      </c>
      <c r="H121" s="117">
        <f t="shared" si="13"/>
        <v>32.123222233667271</v>
      </c>
      <c r="I121" s="118"/>
      <c r="J121" s="118"/>
      <c r="T121" s="115"/>
    </row>
    <row r="122" spans="2:20" ht="12.75" customHeight="1" x14ac:dyDescent="0.25">
      <c r="B122" s="160" t="s">
        <v>25</v>
      </c>
      <c r="C122" s="5" t="s">
        <v>11</v>
      </c>
      <c r="D122" s="119">
        <v>99.999999999999986</v>
      </c>
      <c r="E122" s="117">
        <f t="shared" ref="E122:E128" si="14">E20/$D20*100</f>
        <v>6.3024117398424488</v>
      </c>
      <c r="F122" s="117">
        <f t="shared" si="13"/>
        <v>16.846110387655223</v>
      </c>
      <c r="G122" s="117">
        <f t="shared" si="13"/>
        <v>31.852751951974561</v>
      </c>
      <c r="H122" s="117">
        <f t="shared" si="13"/>
        <v>34.98826392717605</v>
      </c>
      <c r="I122" s="117">
        <f t="shared" ref="I122:J128" si="15">I20/$D20*100</f>
        <v>5.5567246269922776</v>
      </c>
      <c r="J122" s="117">
        <f t="shared" si="15"/>
        <v>4.4537373663594391</v>
      </c>
      <c r="T122" s="115"/>
    </row>
    <row r="123" spans="2:20" ht="12.75" customHeight="1" x14ac:dyDescent="0.25">
      <c r="B123" s="161"/>
      <c r="C123" s="5" t="s">
        <v>12</v>
      </c>
      <c r="D123" s="119">
        <v>99.999999999999986</v>
      </c>
      <c r="E123" s="117">
        <f t="shared" si="14"/>
        <v>8.2198726111050924</v>
      </c>
      <c r="F123" s="117">
        <f t="shared" si="13"/>
        <v>16.168305802868989</v>
      </c>
      <c r="G123" s="117">
        <f t="shared" si="13"/>
        <v>33.855586237766509</v>
      </c>
      <c r="H123" s="117">
        <f t="shared" si="13"/>
        <v>31.164098169195999</v>
      </c>
      <c r="I123" s="117">
        <f t="shared" si="15"/>
        <v>5.1994123620697081</v>
      </c>
      <c r="J123" s="117">
        <f t="shared" si="15"/>
        <v>5.3927248169936899</v>
      </c>
      <c r="T123" s="115"/>
    </row>
    <row r="124" spans="2:20" ht="12.75" customHeight="1" x14ac:dyDescent="0.25">
      <c r="B124" s="162"/>
      <c r="C124" s="5" t="s">
        <v>13</v>
      </c>
      <c r="D124" s="119">
        <v>100</v>
      </c>
      <c r="E124" s="117">
        <f t="shared" si="14"/>
        <v>7.6429719554038851</v>
      </c>
      <c r="F124" s="117">
        <f t="shared" si="13"/>
        <v>16.61925936305061</v>
      </c>
      <c r="G124" s="117">
        <f t="shared" si="13"/>
        <v>35.744670412666679</v>
      </c>
      <c r="H124" s="117">
        <f t="shared" si="13"/>
        <v>30.798514519721493</v>
      </c>
      <c r="I124" s="117">
        <f t="shared" si="15"/>
        <v>5.8964829594812915</v>
      </c>
      <c r="J124" s="117">
        <f t="shared" si="15"/>
        <v>3.2981007896760381</v>
      </c>
      <c r="T124" s="115"/>
    </row>
    <row r="125" spans="2:20" ht="12.75" customHeight="1" x14ac:dyDescent="0.25">
      <c r="B125" s="160" t="s">
        <v>24</v>
      </c>
      <c r="C125" s="5" t="s">
        <v>14</v>
      </c>
      <c r="D125" s="119">
        <v>99.999999999999986</v>
      </c>
      <c r="E125" s="117">
        <f t="shared" si="14"/>
        <v>7.0323287593084673</v>
      </c>
      <c r="F125" s="117">
        <f t="shared" si="13"/>
        <v>16.993171713764326</v>
      </c>
      <c r="G125" s="117">
        <f t="shared" si="13"/>
        <v>28.306605328899813</v>
      </c>
      <c r="H125" s="117">
        <f t="shared" si="13"/>
        <v>36.116467322364649</v>
      </c>
      <c r="I125" s="117">
        <f t="shared" si="15"/>
        <v>5.9892779790623116</v>
      </c>
      <c r="J125" s="117">
        <f t="shared" si="15"/>
        <v>5.5621488966004167</v>
      </c>
      <c r="T125" s="115"/>
    </row>
    <row r="126" spans="2:20" ht="12.75" customHeight="1" x14ac:dyDescent="0.25">
      <c r="B126" s="161"/>
      <c r="C126" s="5" t="s">
        <v>15</v>
      </c>
      <c r="D126" s="119">
        <v>100</v>
      </c>
      <c r="E126" s="117">
        <f t="shared" si="14"/>
        <v>7.6755090441087441</v>
      </c>
      <c r="F126" s="117">
        <f t="shared" si="13"/>
        <v>16.052943013505089</v>
      </c>
      <c r="G126" s="117">
        <f t="shared" si="13"/>
        <v>35.832545334550659</v>
      </c>
      <c r="H126" s="117">
        <f t="shared" si="13"/>
        <v>30.902409048206874</v>
      </c>
      <c r="I126" s="117">
        <f t="shared" si="15"/>
        <v>6.1979692765460328</v>
      </c>
      <c r="J126" s="117">
        <f t="shared" si="15"/>
        <v>3.3386242830825905</v>
      </c>
      <c r="T126" s="115"/>
    </row>
    <row r="127" spans="2:20" ht="12.75" customHeight="1" x14ac:dyDescent="0.25">
      <c r="B127" s="161"/>
      <c r="C127" s="5" t="s">
        <v>16</v>
      </c>
      <c r="D127" s="119">
        <v>100</v>
      </c>
      <c r="E127" s="117">
        <f t="shared" si="14"/>
        <v>7.7909209795166632</v>
      </c>
      <c r="F127" s="117">
        <f t="shared" si="13"/>
        <v>15.499735020335519</v>
      </c>
      <c r="G127" s="117">
        <f t="shared" si="13"/>
        <v>36.804039809939106</v>
      </c>
      <c r="H127" s="117">
        <f t="shared" si="13"/>
        <v>32.413951849105153</v>
      </c>
      <c r="I127" s="117">
        <f t="shared" si="15"/>
        <v>3.5478605118442372</v>
      </c>
      <c r="J127" s="117">
        <f t="shared" si="15"/>
        <v>3.9434918292593086</v>
      </c>
      <c r="T127" s="115"/>
    </row>
    <row r="128" spans="2:20" ht="12.75" customHeight="1" x14ac:dyDescent="0.25">
      <c r="B128" s="162"/>
      <c r="C128" s="5" t="s">
        <v>17</v>
      </c>
      <c r="D128" s="119">
        <v>100</v>
      </c>
      <c r="E128" s="117">
        <f t="shared" si="14"/>
        <v>7.7235105602942529</v>
      </c>
      <c r="F128" s="117">
        <f t="shared" si="13"/>
        <v>17.9606257451528</v>
      </c>
      <c r="G128" s="117">
        <f t="shared" si="13"/>
        <v>33.927595683071097</v>
      </c>
      <c r="H128" s="117">
        <f t="shared" si="13"/>
        <v>30.129764687772308</v>
      </c>
      <c r="I128" s="117">
        <f t="shared" si="15"/>
        <v>5.1295316542413323</v>
      </c>
      <c r="J128" s="117">
        <f t="shared" si="15"/>
        <v>5.1289716694682008</v>
      </c>
      <c r="T128" s="115"/>
    </row>
    <row r="129" spans="2:20" ht="12.75" customHeight="1" x14ac:dyDescent="0.25">
      <c r="B129" s="21"/>
      <c r="C129" s="15"/>
      <c r="D129" s="16"/>
      <c r="E129" s="16"/>
      <c r="F129" s="16"/>
      <c r="G129" s="16"/>
      <c r="H129" s="16"/>
      <c r="I129" s="16"/>
      <c r="T129" s="115"/>
    </row>
    <row r="130" spans="2:20" ht="12.75" customHeight="1" x14ac:dyDescent="0.25">
      <c r="B130" s="21"/>
      <c r="C130" s="15"/>
      <c r="D130" s="15"/>
      <c r="E130" s="16"/>
      <c r="F130" s="16"/>
      <c r="G130" s="16"/>
      <c r="H130" s="16"/>
      <c r="I130" s="16"/>
      <c r="T130" s="115"/>
    </row>
    <row r="131" spans="2:20" ht="12.75" customHeight="1" x14ac:dyDescent="0.25">
      <c r="T131"/>
    </row>
    <row r="132" spans="2:20" ht="12.75" customHeight="1" x14ac:dyDescent="0.25">
      <c r="B132" s="194" t="s">
        <v>29</v>
      </c>
      <c r="C132" s="195"/>
      <c r="D132" s="203" t="s">
        <v>183</v>
      </c>
      <c r="E132" s="204"/>
      <c r="F132" s="204"/>
      <c r="G132" s="204"/>
      <c r="H132" s="204"/>
      <c r="I132" s="204"/>
      <c r="J132" s="205"/>
      <c r="T132" s="115"/>
    </row>
    <row r="133" spans="2:20" ht="44.1" customHeight="1" x14ac:dyDescent="0.25">
      <c r="B133" s="196"/>
      <c r="C133" s="197"/>
      <c r="D133" s="116" t="s">
        <v>19</v>
      </c>
      <c r="E133" s="116" t="s">
        <v>182</v>
      </c>
      <c r="F133" s="116" t="s">
        <v>181</v>
      </c>
      <c r="G133" s="116" t="s">
        <v>180</v>
      </c>
      <c r="H133" s="116" t="s">
        <v>179</v>
      </c>
      <c r="I133" s="116" t="s">
        <v>178</v>
      </c>
      <c r="J133" s="116" t="s">
        <v>77</v>
      </c>
      <c r="T133" s="115"/>
    </row>
    <row r="134" spans="2:20" ht="15" customHeight="1" x14ac:dyDescent="0.25">
      <c r="B134" s="187" t="s">
        <v>161</v>
      </c>
      <c r="C134" s="105" t="s">
        <v>19</v>
      </c>
      <c r="D134" s="119">
        <v>99.999999999999986</v>
      </c>
      <c r="E134" s="119">
        <f t="shared" ref="E134:J135" si="16">E32/$D32*100</f>
        <v>7.628789864511849</v>
      </c>
      <c r="F134" s="119">
        <f t="shared" si="16"/>
        <v>16.521670623431334</v>
      </c>
      <c r="G134" s="119">
        <f t="shared" si="16"/>
        <v>34.694938024305941</v>
      </c>
      <c r="H134" s="119">
        <f t="shared" si="16"/>
        <v>31.45653360922498</v>
      </c>
      <c r="I134" s="119">
        <f t="shared" si="16"/>
        <v>5.6542482396603546</v>
      </c>
      <c r="J134" s="119">
        <f t="shared" si="16"/>
        <v>4.043819638865541</v>
      </c>
      <c r="T134" s="115"/>
    </row>
    <row r="135" spans="2:20" ht="12.75" customHeight="1" x14ac:dyDescent="0.25">
      <c r="B135" s="188"/>
      <c r="C135" s="5" t="s">
        <v>162</v>
      </c>
      <c r="D135" s="119">
        <v>100</v>
      </c>
      <c r="E135" s="117">
        <f t="shared" si="16"/>
        <v>7.0403115702156862</v>
      </c>
      <c r="F135" s="117">
        <f t="shared" si="16"/>
        <v>16.742112680818028</v>
      </c>
      <c r="G135" s="117">
        <f t="shared" si="16"/>
        <v>35.580467371865055</v>
      </c>
      <c r="H135" s="117">
        <f t="shared" si="16"/>
        <v>31.787791256134955</v>
      </c>
      <c r="I135" s="117">
        <f t="shared" si="16"/>
        <v>5.4477412153093958</v>
      </c>
      <c r="J135" s="117">
        <f t="shared" si="16"/>
        <v>3.4015759056568831</v>
      </c>
      <c r="T135" s="115"/>
    </row>
    <row r="136" spans="2:20" ht="12.75" customHeight="1" x14ac:dyDescent="0.25">
      <c r="B136" s="188"/>
      <c r="C136" s="5" t="s">
        <v>88</v>
      </c>
      <c r="D136" s="119">
        <v>99.999999999999986</v>
      </c>
      <c r="E136" s="117">
        <f t="shared" ref="E136:H137" si="17">E34/$D34*100</f>
        <v>6.9338681764251504</v>
      </c>
      <c r="F136" s="117">
        <f t="shared" si="17"/>
        <v>27.684061591630826</v>
      </c>
      <c r="G136" s="117">
        <f t="shared" si="17"/>
        <v>25.875578381787083</v>
      </c>
      <c r="H136" s="117">
        <f t="shared" si="17"/>
        <v>29.366739778397378</v>
      </c>
      <c r="I136" s="118"/>
      <c r="J136" s="118"/>
      <c r="T136" s="115"/>
    </row>
    <row r="137" spans="2:20" ht="12.75" customHeight="1" x14ac:dyDescent="0.25">
      <c r="B137" s="188"/>
      <c r="C137" s="5" t="s">
        <v>89</v>
      </c>
      <c r="D137" s="119">
        <v>99.999999999999972</v>
      </c>
      <c r="E137" s="117">
        <f t="shared" si="17"/>
        <v>8.0828612075019137</v>
      </c>
      <c r="F137" s="117">
        <f t="shared" si="17"/>
        <v>15.8342731819483</v>
      </c>
      <c r="G137" s="117">
        <f t="shared" si="17"/>
        <v>32.659120677224522</v>
      </c>
      <c r="H137" s="117">
        <f t="shared" si="17"/>
        <v>33.814704895753742</v>
      </c>
      <c r="I137" s="117">
        <f>I35/$D35*100</f>
        <v>5.5543712945316717</v>
      </c>
      <c r="J137" s="117">
        <f>J35/$D35*100</f>
        <v>4.0546687430398318</v>
      </c>
      <c r="T137" s="115"/>
    </row>
    <row r="138" spans="2:20" ht="12.75" customHeight="1" x14ac:dyDescent="0.25">
      <c r="B138" s="188"/>
      <c r="C138" s="5" t="s">
        <v>90</v>
      </c>
      <c r="D138" s="119">
        <v>100</v>
      </c>
      <c r="E138" s="118"/>
      <c r="F138" s="117">
        <f t="shared" ref="F138:H139" si="18">F36/$D36*100</f>
        <v>8.3466855009242558</v>
      </c>
      <c r="G138" s="117">
        <f t="shared" si="18"/>
        <v>38.175229543623125</v>
      </c>
      <c r="H138" s="117">
        <f t="shared" si="18"/>
        <v>32.122326444569573</v>
      </c>
      <c r="I138" s="118"/>
      <c r="J138" s="118"/>
      <c r="T138" s="115"/>
    </row>
    <row r="139" spans="2:20" ht="12.75" customHeight="1" x14ac:dyDescent="0.25">
      <c r="B139" s="188"/>
      <c r="C139" s="5" t="s">
        <v>91</v>
      </c>
      <c r="D139" s="119">
        <v>99.999999999999986</v>
      </c>
      <c r="E139" s="118"/>
      <c r="F139" s="117">
        <f t="shared" si="18"/>
        <v>19.818222961590912</v>
      </c>
      <c r="G139" s="117">
        <f t="shared" si="18"/>
        <v>40.633722440523854</v>
      </c>
      <c r="H139" s="117">
        <f t="shared" si="18"/>
        <v>24.265493017645525</v>
      </c>
      <c r="I139" s="118"/>
      <c r="J139" s="118"/>
      <c r="T139" s="115"/>
    </row>
    <row r="140" spans="2:20" ht="12.75" customHeight="1" x14ac:dyDescent="0.25">
      <c r="B140" s="188"/>
      <c r="C140" s="5" t="s">
        <v>92</v>
      </c>
      <c r="D140" s="119">
        <v>100</v>
      </c>
      <c r="E140" s="118"/>
      <c r="F140" s="118"/>
      <c r="G140" s="118"/>
      <c r="H140" s="118"/>
      <c r="I140" s="118"/>
      <c r="J140" s="118"/>
      <c r="T140" s="115"/>
    </row>
    <row r="141" spans="2:20" ht="12.75" customHeight="1" x14ac:dyDescent="0.25">
      <c r="B141" s="189"/>
      <c r="C141" s="5" t="s">
        <v>93</v>
      </c>
      <c r="D141" s="119">
        <v>100</v>
      </c>
      <c r="E141" s="120">
        <v>0</v>
      </c>
      <c r="F141" s="118"/>
      <c r="G141" s="118"/>
      <c r="H141" s="118"/>
      <c r="I141" s="120">
        <v>0</v>
      </c>
      <c r="J141" s="120"/>
      <c r="T141" s="115"/>
    </row>
    <row r="142" spans="2:20" ht="12.75" customHeight="1" x14ac:dyDescent="0.25">
      <c r="B142" s="187" t="s">
        <v>163</v>
      </c>
      <c r="C142" s="5" t="s">
        <v>49</v>
      </c>
      <c r="D142" s="119">
        <v>100</v>
      </c>
      <c r="E142" s="117">
        <f>E40/$D40*100</f>
        <v>5.7162199578112958</v>
      </c>
      <c r="F142" s="117">
        <f>F40/$D40*100</f>
        <v>17.708157918190835</v>
      </c>
      <c r="G142" s="117">
        <f>G40/$D40*100</f>
        <v>40.298887273553724</v>
      </c>
      <c r="H142" s="117">
        <f>H40/$D40*100</f>
        <v>29.79905312594564</v>
      </c>
      <c r="I142" s="117">
        <f>I40/$D40*100</f>
        <v>2.8588209999775902</v>
      </c>
      <c r="J142" s="120"/>
      <c r="T142" s="115"/>
    </row>
    <row r="143" spans="2:20" ht="12.75" customHeight="1" x14ac:dyDescent="0.25">
      <c r="B143" s="188"/>
      <c r="C143" s="5" t="s">
        <v>94</v>
      </c>
      <c r="D143" s="119">
        <v>100</v>
      </c>
      <c r="E143" s="118"/>
      <c r="F143" s="118"/>
      <c r="G143" s="118"/>
      <c r="H143" s="117">
        <f t="shared" ref="H143:H152" si="19">H41/$D41*100</f>
        <v>48.403851000438664</v>
      </c>
      <c r="I143" s="118"/>
      <c r="J143" s="120">
        <v>0</v>
      </c>
      <c r="T143" s="115"/>
    </row>
    <row r="144" spans="2:20" ht="12.75" customHeight="1" x14ac:dyDescent="0.25">
      <c r="B144" s="188"/>
      <c r="C144" s="5" t="s">
        <v>95</v>
      </c>
      <c r="D144" s="119">
        <v>99.999999999999986</v>
      </c>
      <c r="E144" s="118"/>
      <c r="F144" s="117">
        <f t="shared" ref="F144:G152" si="20">F42/$D42*100</f>
        <v>16.441582124041204</v>
      </c>
      <c r="G144" s="117">
        <f t="shared" si="20"/>
        <v>36.273905155761589</v>
      </c>
      <c r="H144" s="117">
        <f t="shared" si="19"/>
        <v>34.265255601810914</v>
      </c>
      <c r="I144" s="118"/>
      <c r="J144" s="118"/>
      <c r="T144" s="115"/>
    </row>
    <row r="145" spans="2:20" ht="12.75" customHeight="1" x14ac:dyDescent="0.25">
      <c r="B145" s="188"/>
      <c r="C145" s="5" t="s">
        <v>96</v>
      </c>
      <c r="D145" s="119">
        <v>99.999999999999986</v>
      </c>
      <c r="E145" s="118"/>
      <c r="F145" s="117">
        <f t="shared" si="20"/>
        <v>13.303530164998778</v>
      </c>
      <c r="G145" s="117">
        <f t="shared" si="20"/>
        <v>34.733128764080803</v>
      </c>
      <c r="H145" s="117">
        <f t="shared" si="19"/>
        <v>32.340594229380812</v>
      </c>
      <c r="I145" s="118"/>
      <c r="J145" s="118"/>
      <c r="T145" s="115"/>
    </row>
    <row r="146" spans="2:20" ht="12.75" customHeight="1" x14ac:dyDescent="0.25">
      <c r="B146" s="190"/>
      <c r="C146" s="5" t="s">
        <v>97</v>
      </c>
      <c r="D146" s="119">
        <v>100.00000000000003</v>
      </c>
      <c r="E146" s="117">
        <f t="shared" ref="E146:E152" si="21">E44/$D44*100</f>
        <v>10.667065195369062</v>
      </c>
      <c r="F146" s="117">
        <f t="shared" si="20"/>
        <v>16.972717545118272</v>
      </c>
      <c r="G146" s="117">
        <f t="shared" si="20"/>
        <v>35.233644442365211</v>
      </c>
      <c r="H146" s="117">
        <f t="shared" si="19"/>
        <v>26.379293912274747</v>
      </c>
      <c r="I146" s="118"/>
      <c r="J146" s="118"/>
      <c r="T146" s="115"/>
    </row>
    <row r="147" spans="2:20" ht="12.75" customHeight="1" x14ac:dyDescent="0.25">
      <c r="B147" s="187" t="s">
        <v>164</v>
      </c>
      <c r="C147" s="5" t="s">
        <v>112</v>
      </c>
      <c r="D147" s="119">
        <v>99.999999999999986</v>
      </c>
      <c r="E147" s="117">
        <f t="shared" si="21"/>
        <v>9.6989480577873604</v>
      </c>
      <c r="F147" s="117">
        <f t="shared" si="20"/>
        <v>19.436539913230451</v>
      </c>
      <c r="G147" s="117">
        <f t="shared" si="20"/>
        <v>32.39339481452032</v>
      </c>
      <c r="H147" s="117">
        <f t="shared" si="19"/>
        <v>28.123536071932993</v>
      </c>
      <c r="I147" s="117">
        <f>I45/$D45*100</f>
        <v>5.7105334862570762</v>
      </c>
      <c r="J147" s="117">
        <f>J45/$D45*100</f>
        <v>4.6370476562717844</v>
      </c>
      <c r="T147" s="115"/>
    </row>
    <row r="148" spans="2:20" ht="12.75" customHeight="1" x14ac:dyDescent="0.25">
      <c r="B148" s="188"/>
      <c r="C148" s="5" t="s">
        <v>98</v>
      </c>
      <c r="D148" s="119">
        <v>100</v>
      </c>
      <c r="E148" s="117">
        <f t="shared" si="21"/>
        <v>6.7867948622249115</v>
      </c>
      <c r="F148" s="117">
        <f t="shared" si="20"/>
        <v>14.997232748634945</v>
      </c>
      <c r="G148" s="117">
        <f t="shared" si="20"/>
        <v>39.376323442775615</v>
      </c>
      <c r="H148" s="117">
        <f t="shared" si="19"/>
        <v>30.097205100821977</v>
      </c>
      <c r="I148" s="117">
        <f>I46/$D46*100</f>
        <v>4.9005653794306872</v>
      </c>
      <c r="J148" s="117">
        <f>J46/$D46*100</f>
        <v>3.841878466111865</v>
      </c>
      <c r="T148" s="115"/>
    </row>
    <row r="149" spans="2:20" ht="12.75" customHeight="1" x14ac:dyDescent="0.25">
      <c r="B149" s="188"/>
      <c r="C149" s="5" t="s">
        <v>113</v>
      </c>
      <c r="D149" s="119">
        <v>99.999999999999986</v>
      </c>
      <c r="E149" s="117">
        <f t="shared" si="21"/>
        <v>5.5450102310908864</v>
      </c>
      <c r="F149" s="117">
        <f t="shared" si="20"/>
        <v>15.288867001642586</v>
      </c>
      <c r="G149" s="117">
        <f t="shared" si="20"/>
        <v>18.20922687693615</v>
      </c>
      <c r="H149" s="117">
        <f t="shared" si="19"/>
        <v>48.441345414940862</v>
      </c>
      <c r="I149" s="117">
        <f>I47/$D47*100</f>
        <v>9.2663722656470089</v>
      </c>
      <c r="J149" s="118"/>
      <c r="T149" s="115"/>
    </row>
    <row r="150" spans="2:20" ht="12.75" customHeight="1" x14ac:dyDescent="0.25">
      <c r="B150" s="187" t="s">
        <v>165</v>
      </c>
      <c r="C150" s="5" t="s">
        <v>99</v>
      </c>
      <c r="D150" s="119">
        <v>100</v>
      </c>
      <c r="E150" s="117">
        <f t="shared" si="21"/>
        <v>8.4230094080493707</v>
      </c>
      <c r="F150" s="117">
        <f t="shared" si="20"/>
        <v>14.896593051491422</v>
      </c>
      <c r="G150" s="117">
        <f t="shared" si="20"/>
        <v>35.439232850788898</v>
      </c>
      <c r="H150" s="117">
        <f t="shared" si="19"/>
        <v>30.68871372050695</v>
      </c>
      <c r="I150" s="117">
        <f>I48/$D48*100</f>
        <v>6.0292996661085185</v>
      </c>
      <c r="J150" s="117">
        <f>J48/$D48*100</f>
        <v>4.5231513030548474</v>
      </c>
      <c r="T150" s="115"/>
    </row>
    <row r="151" spans="2:20" ht="12.75" customHeight="1" x14ac:dyDescent="0.25">
      <c r="B151" s="188"/>
      <c r="C151" s="5" t="s">
        <v>100</v>
      </c>
      <c r="D151" s="119">
        <v>100</v>
      </c>
      <c r="E151" s="117">
        <f t="shared" si="21"/>
        <v>6.4723750884105025</v>
      </c>
      <c r="F151" s="117">
        <f t="shared" si="20"/>
        <v>15.230797784833113</v>
      </c>
      <c r="G151" s="117">
        <f t="shared" si="20"/>
        <v>35.242725231936404</v>
      </c>
      <c r="H151" s="117">
        <f t="shared" si="19"/>
        <v>33.835726452968053</v>
      </c>
      <c r="I151" s="117">
        <f>I49/$D49*100</f>
        <v>5.3990616754893548</v>
      </c>
      <c r="J151" s="117">
        <f>J49/$D49*100</f>
        <v>3.8193137663625683</v>
      </c>
      <c r="T151" s="115"/>
    </row>
    <row r="152" spans="2:20" ht="12.75" customHeight="1" x14ac:dyDescent="0.25">
      <c r="B152" s="188"/>
      <c r="C152" s="5" t="s">
        <v>101</v>
      </c>
      <c r="D152" s="119">
        <v>99.999999999999986</v>
      </c>
      <c r="E152" s="117">
        <f t="shared" si="21"/>
        <v>11.560769964080029</v>
      </c>
      <c r="F152" s="117">
        <f t="shared" si="20"/>
        <v>20.629246162985599</v>
      </c>
      <c r="G152" s="117">
        <f t="shared" si="20"/>
        <v>30.809944764668302</v>
      </c>
      <c r="H152" s="117">
        <f t="shared" si="19"/>
        <v>27.365525213519813</v>
      </c>
      <c r="I152" s="118"/>
      <c r="J152" s="117">
        <f>J50/$D50*100</f>
        <v>6.7823308567793452</v>
      </c>
      <c r="T152"/>
    </row>
    <row r="153" spans="2:20" ht="12.75" customHeight="1" x14ac:dyDescent="0.25">
      <c r="B153" s="188"/>
      <c r="C153" s="5" t="s">
        <v>102</v>
      </c>
      <c r="D153" s="119">
        <v>100.00000000000001</v>
      </c>
      <c r="E153" s="118"/>
      <c r="F153" s="118"/>
      <c r="G153" s="118"/>
      <c r="H153" s="118"/>
      <c r="I153" s="118"/>
      <c r="J153" s="118"/>
      <c r="T153"/>
    </row>
    <row r="154" spans="2:20" ht="12.75" customHeight="1" x14ac:dyDescent="0.25">
      <c r="B154" s="190"/>
      <c r="C154" s="5" t="s">
        <v>103</v>
      </c>
      <c r="D154" s="119">
        <v>100</v>
      </c>
      <c r="E154" s="118"/>
      <c r="F154" s="117">
        <f>F52/$D52*100</f>
        <v>31.315584495108713</v>
      </c>
      <c r="G154" s="117">
        <f>G52/$D52*100</f>
        <v>26.958321125051853</v>
      </c>
      <c r="H154" s="117">
        <f>H52/$D52*100</f>
        <v>24.711217262362538</v>
      </c>
      <c r="I154" s="118"/>
      <c r="J154" s="120">
        <v>0</v>
      </c>
      <c r="T154"/>
    </row>
    <row r="155" spans="2:20" ht="12.75" customHeight="1" x14ac:dyDescent="0.25">
      <c r="T155"/>
    </row>
    <row r="156" spans="2:20" ht="12.75" customHeight="1" x14ac:dyDescent="0.25">
      <c r="T156"/>
    </row>
    <row r="157" spans="2:20" ht="12.75" customHeight="1" x14ac:dyDescent="0.25">
      <c r="T157"/>
    </row>
    <row r="158" spans="2:20" ht="12.75" customHeight="1" x14ac:dyDescent="0.25">
      <c r="B158" s="194" t="s">
        <v>27</v>
      </c>
      <c r="C158" s="195"/>
      <c r="D158" s="203" t="s">
        <v>183</v>
      </c>
      <c r="E158" s="204"/>
      <c r="F158" s="204"/>
      <c r="G158" s="204"/>
      <c r="H158" s="204"/>
      <c r="I158" s="204"/>
      <c r="J158" s="205"/>
      <c r="T158" s="115"/>
    </row>
    <row r="159" spans="2:20" ht="44.1" customHeight="1" x14ac:dyDescent="0.25">
      <c r="B159" s="196"/>
      <c r="C159" s="197"/>
      <c r="D159" s="116" t="s">
        <v>19</v>
      </c>
      <c r="E159" s="116" t="s">
        <v>182</v>
      </c>
      <c r="F159" s="116" t="s">
        <v>181</v>
      </c>
      <c r="G159" s="116" t="s">
        <v>180</v>
      </c>
      <c r="H159" s="116" t="s">
        <v>179</v>
      </c>
      <c r="I159" s="116" t="s">
        <v>178</v>
      </c>
      <c r="J159" s="116" t="s">
        <v>77</v>
      </c>
      <c r="T159" s="115"/>
    </row>
    <row r="160" spans="2:20" ht="12.75" customHeight="1" x14ac:dyDescent="0.25">
      <c r="B160" s="160" t="s">
        <v>21</v>
      </c>
      <c r="C160" s="105" t="s">
        <v>19</v>
      </c>
      <c r="D160" s="2">
        <f t="shared" ref="D160:D179" si="22">SUM(E160:J160)</f>
        <v>1529</v>
      </c>
      <c r="E160" s="2">
        <f t="shared" ref="E160:J160" si="23">SUM(E161:E162)</f>
        <v>117</v>
      </c>
      <c r="F160" s="2">
        <f t="shared" si="23"/>
        <v>248</v>
      </c>
      <c r="G160" s="2">
        <f t="shared" si="23"/>
        <v>519</v>
      </c>
      <c r="H160" s="2">
        <f t="shared" si="23"/>
        <v>492</v>
      </c>
      <c r="I160" s="2">
        <f t="shared" si="23"/>
        <v>82</v>
      </c>
      <c r="J160" s="2">
        <f t="shared" si="23"/>
        <v>71</v>
      </c>
      <c r="T160" s="115"/>
    </row>
    <row r="161" spans="2:20" ht="12.75" customHeight="1" x14ac:dyDescent="0.25">
      <c r="B161" s="161"/>
      <c r="C161" s="5" t="s">
        <v>2</v>
      </c>
      <c r="D161" s="2">
        <f t="shared" si="22"/>
        <v>777</v>
      </c>
      <c r="E161" s="3">
        <v>69</v>
      </c>
      <c r="F161" s="3">
        <v>114</v>
      </c>
      <c r="G161" s="3">
        <v>252</v>
      </c>
      <c r="H161" s="3">
        <v>264</v>
      </c>
      <c r="I161" s="3">
        <v>49</v>
      </c>
      <c r="J161" s="3">
        <v>29</v>
      </c>
      <c r="T161" s="115"/>
    </row>
    <row r="162" spans="2:20" ht="12.75" customHeight="1" x14ac:dyDescent="0.25">
      <c r="B162" s="162"/>
      <c r="C162" s="5" t="s">
        <v>3</v>
      </c>
      <c r="D162" s="114">
        <f t="shared" si="22"/>
        <v>752</v>
      </c>
      <c r="E162" s="3">
        <v>48</v>
      </c>
      <c r="F162" s="3">
        <v>134</v>
      </c>
      <c r="G162" s="3">
        <v>267</v>
      </c>
      <c r="H162" s="3">
        <v>228</v>
      </c>
      <c r="I162" s="3">
        <v>33</v>
      </c>
      <c r="J162" s="3">
        <v>42</v>
      </c>
      <c r="T162" s="115"/>
    </row>
    <row r="163" spans="2:20" ht="12.75" customHeight="1" x14ac:dyDescent="0.25">
      <c r="B163" s="160" t="s">
        <v>22</v>
      </c>
      <c r="C163" s="5" t="s">
        <v>4</v>
      </c>
      <c r="D163" s="114">
        <f t="shared" si="22"/>
        <v>268</v>
      </c>
      <c r="E163" s="3">
        <v>20</v>
      </c>
      <c r="F163" s="3">
        <v>40</v>
      </c>
      <c r="G163" s="3">
        <v>99</v>
      </c>
      <c r="H163" s="3">
        <v>81</v>
      </c>
      <c r="I163" s="3">
        <v>16</v>
      </c>
      <c r="J163" s="3">
        <v>12</v>
      </c>
      <c r="T163" s="115"/>
    </row>
    <row r="164" spans="2:20" ht="12.75" customHeight="1" x14ac:dyDescent="0.25">
      <c r="B164" s="161"/>
      <c r="C164" s="5" t="s">
        <v>5</v>
      </c>
      <c r="D164" s="114">
        <f t="shared" si="22"/>
        <v>345</v>
      </c>
      <c r="E164" s="3">
        <v>30</v>
      </c>
      <c r="F164" s="3">
        <v>64</v>
      </c>
      <c r="G164" s="3">
        <v>119</v>
      </c>
      <c r="H164" s="3">
        <v>101</v>
      </c>
      <c r="I164" s="3">
        <v>18</v>
      </c>
      <c r="J164" s="3">
        <v>13</v>
      </c>
      <c r="T164" s="115"/>
    </row>
    <row r="165" spans="2:20" ht="12.75" customHeight="1" x14ac:dyDescent="0.25">
      <c r="B165" s="161"/>
      <c r="C165" s="5" t="s">
        <v>6</v>
      </c>
      <c r="D165" s="114">
        <f t="shared" si="22"/>
        <v>450</v>
      </c>
      <c r="E165" s="3">
        <v>33</v>
      </c>
      <c r="F165" s="3">
        <v>68</v>
      </c>
      <c r="G165" s="3">
        <v>159</v>
      </c>
      <c r="H165" s="3">
        <v>151</v>
      </c>
      <c r="I165" s="3">
        <v>21</v>
      </c>
      <c r="J165" s="3">
        <v>18</v>
      </c>
      <c r="T165" s="115"/>
    </row>
    <row r="166" spans="2:20" ht="12.75" customHeight="1" x14ac:dyDescent="0.25">
      <c r="B166" s="162"/>
      <c r="C166" s="5" t="s">
        <v>7</v>
      </c>
      <c r="D166" s="114">
        <f t="shared" si="22"/>
        <v>466</v>
      </c>
      <c r="E166" s="3">
        <v>34</v>
      </c>
      <c r="F166" s="3">
        <v>76</v>
      </c>
      <c r="G166" s="3">
        <v>142</v>
      </c>
      <c r="H166" s="3">
        <v>159</v>
      </c>
      <c r="I166" s="3">
        <v>27</v>
      </c>
      <c r="J166" s="3">
        <v>28</v>
      </c>
      <c r="T166" s="115"/>
    </row>
    <row r="167" spans="2:20" ht="12.75" customHeight="1" x14ac:dyDescent="0.25">
      <c r="B167" s="187" t="s">
        <v>23</v>
      </c>
      <c r="C167" s="5" t="s">
        <v>8</v>
      </c>
      <c r="D167" s="114">
        <f t="shared" si="22"/>
        <v>719</v>
      </c>
      <c r="E167" s="3">
        <v>54</v>
      </c>
      <c r="F167" s="3">
        <v>123</v>
      </c>
      <c r="G167" s="3">
        <v>252</v>
      </c>
      <c r="H167" s="3">
        <v>223</v>
      </c>
      <c r="I167" s="3">
        <v>31</v>
      </c>
      <c r="J167" s="3">
        <v>36</v>
      </c>
      <c r="T167" s="115"/>
    </row>
    <row r="168" spans="2:20" ht="12.75" customHeight="1" x14ac:dyDescent="0.25">
      <c r="B168" s="188"/>
      <c r="C168" s="5" t="s">
        <v>9</v>
      </c>
      <c r="D168" s="114">
        <f t="shared" si="22"/>
        <v>461</v>
      </c>
      <c r="E168" s="3">
        <v>38</v>
      </c>
      <c r="F168" s="3">
        <v>81</v>
      </c>
      <c r="G168" s="3">
        <v>153</v>
      </c>
      <c r="H168" s="3">
        <v>146</v>
      </c>
      <c r="I168" s="3">
        <v>23</v>
      </c>
      <c r="J168" s="3">
        <v>20</v>
      </c>
      <c r="T168" s="115"/>
    </row>
    <row r="169" spans="2:20" ht="12.75" customHeight="1" x14ac:dyDescent="0.25">
      <c r="B169" s="188"/>
      <c r="C169" s="5" t="s">
        <v>10</v>
      </c>
      <c r="D169" s="114">
        <f t="shared" si="22"/>
        <v>344</v>
      </c>
      <c r="E169" s="3">
        <v>24</v>
      </c>
      <c r="F169" s="3">
        <v>44</v>
      </c>
      <c r="G169" s="3">
        <v>111</v>
      </c>
      <c r="H169" s="3">
        <v>123</v>
      </c>
      <c r="I169" s="3">
        <v>28</v>
      </c>
      <c r="J169" s="3">
        <v>14</v>
      </c>
      <c r="T169" s="115"/>
    </row>
    <row r="170" spans="2:20" ht="12.75" customHeight="1" x14ac:dyDescent="0.25">
      <c r="B170" s="188"/>
      <c r="C170" s="5" t="s">
        <v>77</v>
      </c>
      <c r="D170" s="114">
        <f t="shared" si="22"/>
        <v>5</v>
      </c>
      <c r="E170" s="3">
        <v>1</v>
      </c>
      <c r="F170" s="3">
        <v>0</v>
      </c>
      <c r="G170" s="3">
        <v>3</v>
      </c>
      <c r="H170" s="3">
        <v>0</v>
      </c>
      <c r="I170" s="3">
        <v>0</v>
      </c>
      <c r="J170" s="3">
        <v>1</v>
      </c>
      <c r="T170" s="115"/>
    </row>
    <row r="171" spans="2:20" ht="12.75" customHeight="1" x14ac:dyDescent="0.25">
      <c r="B171" s="188" t="s">
        <v>38</v>
      </c>
      <c r="C171" s="5" t="s">
        <v>37</v>
      </c>
      <c r="D171" s="114">
        <f t="shared" si="22"/>
        <v>1444</v>
      </c>
      <c r="E171" s="3">
        <v>110</v>
      </c>
      <c r="F171" s="3">
        <v>233</v>
      </c>
      <c r="G171" s="3">
        <v>492</v>
      </c>
      <c r="H171" s="3">
        <v>467</v>
      </c>
      <c r="I171" s="3">
        <v>77</v>
      </c>
      <c r="J171" s="3">
        <v>65</v>
      </c>
      <c r="T171" s="115"/>
    </row>
    <row r="172" spans="2:20" ht="12.75" customHeight="1" x14ac:dyDescent="0.25">
      <c r="B172" s="189"/>
      <c r="C172" s="5" t="s">
        <v>20</v>
      </c>
      <c r="D172" s="114">
        <f t="shared" si="22"/>
        <v>85</v>
      </c>
      <c r="E172" s="3">
        <v>7</v>
      </c>
      <c r="F172" s="3">
        <v>15</v>
      </c>
      <c r="G172" s="3">
        <v>27</v>
      </c>
      <c r="H172" s="3">
        <v>25</v>
      </c>
      <c r="I172" s="3">
        <v>5</v>
      </c>
      <c r="J172" s="3">
        <v>6</v>
      </c>
      <c r="T172" s="115"/>
    </row>
    <row r="173" spans="2:20" ht="12.75" customHeight="1" x14ac:dyDescent="0.25">
      <c r="B173" s="160" t="s">
        <v>25</v>
      </c>
      <c r="C173" s="5" t="s">
        <v>11</v>
      </c>
      <c r="D173" s="114">
        <f t="shared" si="22"/>
        <v>453</v>
      </c>
      <c r="E173" s="3">
        <v>29</v>
      </c>
      <c r="F173" s="3">
        <v>73</v>
      </c>
      <c r="G173" s="3">
        <v>144</v>
      </c>
      <c r="H173" s="3">
        <v>161</v>
      </c>
      <c r="I173" s="3">
        <v>26</v>
      </c>
      <c r="J173" s="3">
        <v>20</v>
      </c>
      <c r="T173" s="115"/>
    </row>
    <row r="174" spans="2:20" ht="12.75" customHeight="1" x14ac:dyDescent="0.25">
      <c r="B174" s="161"/>
      <c r="C174" s="5" t="s">
        <v>12</v>
      </c>
      <c r="D174" s="114">
        <f t="shared" si="22"/>
        <v>654</v>
      </c>
      <c r="E174" s="3">
        <v>54</v>
      </c>
      <c r="F174" s="3">
        <v>106</v>
      </c>
      <c r="G174" s="3">
        <v>219</v>
      </c>
      <c r="H174" s="3">
        <v>208</v>
      </c>
      <c r="I174" s="3">
        <v>33</v>
      </c>
      <c r="J174" s="3">
        <v>34</v>
      </c>
      <c r="T174" s="115"/>
    </row>
    <row r="175" spans="2:20" ht="12.75" customHeight="1" x14ac:dyDescent="0.25">
      <c r="B175" s="162"/>
      <c r="C175" s="5" t="s">
        <v>13</v>
      </c>
      <c r="D175" s="114">
        <f t="shared" si="22"/>
        <v>422</v>
      </c>
      <c r="E175" s="3">
        <v>34</v>
      </c>
      <c r="F175" s="3">
        <v>69</v>
      </c>
      <c r="G175" s="3">
        <v>156</v>
      </c>
      <c r="H175" s="3">
        <v>123</v>
      </c>
      <c r="I175" s="3">
        <v>23</v>
      </c>
      <c r="J175" s="3">
        <v>17</v>
      </c>
      <c r="T175" s="115"/>
    </row>
    <row r="176" spans="2:20" ht="12.75" customHeight="1" x14ac:dyDescent="0.25">
      <c r="B176" s="160" t="s">
        <v>24</v>
      </c>
      <c r="C176" s="5" t="s">
        <v>14</v>
      </c>
      <c r="D176" s="114">
        <f t="shared" si="22"/>
        <v>320</v>
      </c>
      <c r="E176" s="3">
        <v>23</v>
      </c>
      <c r="F176" s="3">
        <v>56</v>
      </c>
      <c r="G176" s="3">
        <v>92</v>
      </c>
      <c r="H176" s="3">
        <v>111</v>
      </c>
      <c r="I176" s="3">
        <v>21</v>
      </c>
      <c r="J176" s="3">
        <v>17</v>
      </c>
      <c r="T176" s="115"/>
    </row>
    <row r="177" spans="2:20" ht="12.75" customHeight="1" x14ac:dyDescent="0.25">
      <c r="B177" s="161"/>
      <c r="C177" s="5" t="s">
        <v>15</v>
      </c>
      <c r="D177" s="114">
        <f t="shared" si="22"/>
        <v>421</v>
      </c>
      <c r="E177" s="3">
        <v>33</v>
      </c>
      <c r="F177" s="3">
        <v>71</v>
      </c>
      <c r="G177" s="3">
        <v>148</v>
      </c>
      <c r="H177" s="3">
        <v>130</v>
      </c>
      <c r="I177" s="3">
        <v>24</v>
      </c>
      <c r="J177" s="3">
        <v>15</v>
      </c>
      <c r="T177" s="115"/>
    </row>
    <row r="178" spans="2:20" ht="12.75" customHeight="1" x14ac:dyDescent="0.25">
      <c r="B178" s="161"/>
      <c r="C178" s="5" t="s">
        <v>16</v>
      </c>
      <c r="D178" s="114">
        <f t="shared" si="22"/>
        <v>330</v>
      </c>
      <c r="E178" s="3">
        <v>25</v>
      </c>
      <c r="F178" s="3">
        <v>46</v>
      </c>
      <c r="G178" s="3">
        <v>118</v>
      </c>
      <c r="H178" s="3">
        <v>116</v>
      </c>
      <c r="I178" s="3">
        <v>12</v>
      </c>
      <c r="J178" s="3">
        <v>13</v>
      </c>
      <c r="T178" s="115"/>
    </row>
    <row r="179" spans="2:20" ht="12.75" customHeight="1" x14ac:dyDescent="0.25">
      <c r="B179" s="162"/>
      <c r="C179" s="5" t="s">
        <v>17</v>
      </c>
      <c r="D179" s="114">
        <f t="shared" si="22"/>
        <v>458</v>
      </c>
      <c r="E179" s="3">
        <v>36</v>
      </c>
      <c r="F179" s="3">
        <v>75</v>
      </c>
      <c r="G179" s="3">
        <v>161</v>
      </c>
      <c r="H179" s="3">
        <v>135</v>
      </c>
      <c r="I179" s="3">
        <v>25</v>
      </c>
      <c r="J179" s="3">
        <v>26</v>
      </c>
      <c r="T179" s="115"/>
    </row>
    <row r="180" spans="2:20" ht="12.75" customHeight="1" x14ac:dyDescent="0.25">
      <c r="B180" s="21"/>
      <c r="C180" s="15"/>
      <c r="D180" s="15"/>
      <c r="E180" s="16"/>
      <c r="F180" s="16"/>
      <c r="G180" s="16"/>
      <c r="H180" s="16"/>
      <c r="I180" s="16"/>
      <c r="T180" s="115"/>
    </row>
    <row r="181" spans="2:20" ht="12.75" customHeight="1" x14ac:dyDescent="0.25">
      <c r="B181" s="21"/>
      <c r="C181" s="15"/>
      <c r="D181" s="15"/>
      <c r="E181" s="16"/>
      <c r="F181" s="16"/>
      <c r="G181" s="16"/>
      <c r="H181" s="16"/>
      <c r="I181" s="16"/>
      <c r="T181" s="115"/>
    </row>
    <row r="182" spans="2:20" ht="12.75" customHeight="1" x14ac:dyDescent="0.25">
      <c r="T182"/>
    </row>
    <row r="183" spans="2:20" ht="12.75" customHeight="1" x14ac:dyDescent="0.25">
      <c r="B183" s="194" t="s">
        <v>27</v>
      </c>
      <c r="C183" s="195"/>
      <c r="D183" s="203" t="s">
        <v>183</v>
      </c>
      <c r="E183" s="204"/>
      <c r="F183" s="204"/>
      <c r="G183" s="204"/>
      <c r="H183" s="204"/>
      <c r="I183" s="204"/>
      <c r="J183" s="205"/>
      <c r="T183" s="115"/>
    </row>
    <row r="184" spans="2:20" ht="44.1" customHeight="1" x14ac:dyDescent="0.25">
      <c r="B184" s="196"/>
      <c r="C184" s="197"/>
      <c r="D184" s="116" t="s">
        <v>19</v>
      </c>
      <c r="E184" s="116" t="s">
        <v>182</v>
      </c>
      <c r="F184" s="116" t="s">
        <v>181</v>
      </c>
      <c r="G184" s="116" t="s">
        <v>180</v>
      </c>
      <c r="H184" s="116" t="s">
        <v>179</v>
      </c>
      <c r="I184" s="116" t="s">
        <v>178</v>
      </c>
      <c r="J184" s="116" t="s">
        <v>77</v>
      </c>
      <c r="T184" s="115"/>
    </row>
    <row r="185" spans="2:20" ht="15" customHeight="1" x14ac:dyDescent="0.25">
      <c r="B185" s="187" t="s">
        <v>161</v>
      </c>
      <c r="C185" s="105" t="s">
        <v>19</v>
      </c>
      <c r="D185" s="2">
        <f t="shared" ref="D185:D205" si="24">SUM(E185:J185)</f>
        <v>1529</v>
      </c>
      <c r="E185" s="2">
        <f t="shared" ref="E185:J185" si="25">SUM(E186:E192)</f>
        <v>117</v>
      </c>
      <c r="F185" s="2">
        <f t="shared" si="25"/>
        <v>248</v>
      </c>
      <c r="G185" s="2">
        <f t="shared" si="25"/>
        <v>519</v>
      </c>
      <c r="H185" s="2">
        <f t="shared" si="25"/>
        <v>492</v>
      </c>
      <c r="I185" s="2">
        <f t="shared" si="25"/>
        <v>82</v>
      </c>
      <c r="J185" s="2">
        <f t="shared" si="25"/>
        <v>71</v>
      </c>
      <c r="T185" s="115"/>
    </row>
    <row r="186" spans="2:20" ht="12.75" customHeight="1" x14ac:dyDescent="0.25">
      <c r="B186" s="188"/>
      <c r="C186" s="5" t="s">
        <v>162</v>
      </c>
      <c r="D186" s="2">
        <f t="shared" si="24"/>
        <v>776</v>
      </c>
      <c r="E186" s="3">
        <v>57</v>
      </c>
      <c r="F186" s="3">
        <v>128</v>
      </c>
      <c r="G186" s="3">
        <v>280</v>
      </c>
      <c r="H186" s="3">
        <v>244</v>
      </c>
      <c r="I186" s="3">
        <v>42</v>
      </c>
      <c r="J186" s="3">
        <v>25</v>
      </c>
      <c r="T186" s="115"/>
    </row>
    <row r="187" spans="2:20" ht="12.75" customHeight="1" x14ac:dyDescent="0.25">
      <c r="B187" s="188"/>
      <c r="C187" s="5" t="s">
        <v>88</v>
      </c>
      <c r="D187" s="114">
        <f t="shared" si="24"/>
        <v>120</v>
      </c>
      <c r="E187" s="3">
        <v>13</v>
      </c>
      <c r="F187" s="3">
        <v>23</v>
      </c>
      <c r="G187" s="3">
        <v>37</v>
      </c>
      <c r="H187" s="3">
        <v>34</v>
      </c>
      <c r="I187" s="3">
        <v>8</v>
      </c>
      <c r="J187" s="3">
        <v>5</v>
      </c>
      <c r="T187" s="115"/>
    </row>
    <row r="188" spans="2:20" ht="12.75" customHeight="1" x14ac:dyDescent="0.25">
      <c r="B188" s="188"/>
      <c r="C188" s="5" t="s">
        <v>89</v>
      </c>
      <c r="D188" s="114">
        <f t="shared" si="24"/>
        <v>374</v>
      </c>
      <c r="E188" s="3">
        <v>30</v>
      </c>
      <c r="F188" s="3">
        <v>53</v>
      </c>
      <c r="G188" s="3">
        <v>116</v>
      </c>
      <c r="H188" s="3">
        <v>135</v>
      </c>
      <c r="I188" s="3">
        <v>18</v>
      </c>
      <c r="J188" s="3">
        <v>22</v>
      </c>
      <c r="T188" s="115"/>
    </row>
    <row r="189" spans="2:20" ht="12.75" customHeight="1" x14ac:dyDescent="0.25">
      <c r="B189" s="188"/>
      <c r="C189" s="5" t="s">
        <v>90</v>
      </c>
      <c r="D189" s="114">
        <f t="shared" si="24"/>
        <v>137</v>
      </c>
      <c r="E189" s="3">
        <v>9</v>
      </c>
      <c r="F189" s="3">
        <v>20</v>
      </c>
      <c r="G189" s="3">
        <v>45</v>
      </c>
      <c r="H189" s="3">
        <v>49</v>
      </c>
      <c r="I189" s="3">
        <v>9</v>
      </c>
      <c r="J189" s="3">
        <v>5</v>
      </c>
      <c r="T189" s="115"/>
    </row>
    <row r="190" spans="2:20" ht="12.75" customHeight="1" x14ac:dyDescent="0.25">
      <c r="B190" s="188"/>
      <c r="C190" s="5" t="s">
        <v>91</v>
      </c>
      <c r="D190" s="114">
        <f t="shared" si="24"/>
        <v>85</v>
      </c>
      <c r="E190" s="3">
        <v>6</v>
      </c>
      <c r="F190" s="3">
        <v>17</v>
      </c>
      <c r="G190" s="3">
        <v>30</v>
      </c>
      <c r="H190" s="3">
        <v>20</v>
      </c>
      <c r="I190" s="3">
        <v>4</v>
      </c>
      <c r="J190" s="3">
        <v>8</v>
      </c>
      <c r="T190" s="115"/>
    </row>
    <row r="191" spans="2:20" ht="12.75" customHeight="1" x14ac:dyDescent="0.25">
      <c r="B191" s="188"/>
      <c r="C191" s="5" t="s">
        <v>92</v>
      </c>
      <c r="D191" s="114">
        <f t="shared" si="24"/>
        <v>27</v>
      </c>
      <c r="E191" s="3">
        <v>2</v>
      </c>
      <c r="F191" s="3">
        <v>6</v>
      </c>
      <c r="G191" s="3">
        <v>5</v>
      </c>
      <c r="H191" s="3">
        <v>8</v>
      </c>
      <c r="I191" s="3">
        <v>1</v>
      </c>
      <c r="J191" s="3">
        <v>5</v>
      </c>
      <c r="T191" s="115"/>
    </row>
    <row r="192" spans="2:20" ht="12.75" customHeight="1" x14ac:dyDescent="0.25">
      <c r="B192" s="189"/>
      <c r="C192" s="5" t="s">
        <v>93</v>
      </c>
      <c r="D192" s="114">
        <f t="shared" si="24"/>
        <v>10</v>
      </c>
      <c r="E192" s="3">
        <v>0</v>
      </c>
      <c r="F192" s="3">
        <v>1</v>
      </c>
      <c r="G192" s="3">
        <v>6</v>
      </c>
      <c r="H192" s="3">
        <v>2</v>
      </c>
      <c r="I192" s="3">
        <v>0</v>
      </c>
      <c r="J192" s="3">
        <v>1</v>
      </c>
      <c r="T192" s="115"/>
    </row>
    <row r="193" spans="2:20" ht="12.75" customHeight="1" x14ac:dyDescent="0.25">
      <c r="B193" s="187" t="s">
        <v>163</v>
      </c>
      <c r="C193" s="5" t="s">
        <v>49</v>
      </c>
      <c r="D193" s="114">
        <f t="shared" si="24"/>
        <v>261</v>
      </c>
      <c r="E193" s="3">
        <v>15</v>
      </c>
      <c r="F193" s="3">
        <v>44</v>
      </c>
      <c r="G193" s="3">
        <v>100</v>
      </c>
      <c r="H193" s="3">
        <v>81</v>
      </c>
      <c r="I193" s="3">
        <v>13</v>
      </c>
      <c r="J193" s="3">
        <v>8</v>
      </c>
      <c r="T193" s="115"/>
    </row>
    <row r="194" spans="2:20" ht="12.75" customHeight="1" x14ac:dyDescent="0.25">
      <c r="B194" s="188"/>
      <c r="C194" s="5" t="s">
        <v>94</v>
      </c>
      <c r="D194" s="114">
        <f t="shared" si="24"/>
        <v>30</v>
      </c>
      <c r="E194" s="3">
        <v>2</v>
      </c>
      <c r="F194" s="3">
        <v>7</v>
      </c>
      <c r="G194" s="3">
        <v>7</v>
      </c>
      <c r="H194" s="3">
        <v>13</v>
      </c>
      <c r="I194" s="3">
        <v>1</v>
      </c>
      <c r="J194" s="3">
        <v>0</v>
      </c>
      <c r="T194" s="115"/>
    </row>
    <row r="195" spans="2:20" ht="12.75" customHeight="1" x14ac:dyDescent="0.25">
      <c r="B195" s="188"/>
      <c r="C195" s="5" t="s">
        <v>95</v>
      </c>
      <c r="D195" s="114">
        <f t="shared" si="24"/>
        <v>111</v>
      </c>
      <c r="E195" s="3">
        <v>6</v>
      </c>
      <c r="F195" s="3">
        <v>19</v>
      </c>
      <c r="G195" s="3">
        <v>38</v>
      </c>
      <c r="H195" s="3">
        <v>36</v>
      </c>
      <c r="I195" s="3">
        <v>5</v>
      </c>
      <c r="J195" s="3">
        <v>7</v>
      </c>
      <c r="T195" s="115"/>
    </row>
    <row r="196" spans="2:20" ht="12.75" customHeight="1" x14ac:dyDescent="0.25">
      <c r="B196" s="188"/>
      <c r="C196" s="5" t="s">
        <v>96</v>
      </c>
      <c r="D196" s="114">
        <f t="shared" si="24"/>
        <v>94</v>
      </c>
      <c r="E196" s="3">
        <v>7</v>
      </c>
      <c r="F196" s="3">
        <v>16</v>
      </c>
      <c r="G196" s="3">
        <v>38</v>
      </c>
      <c r="H196" s="3">
        <v>28</v>
      </c>
      <c r="I196" s="3">
        <v>3</v>
      </c>
      <c r="J196" s="3">
        <v>2</v>
      </c>
      <c r="T196" s="115"/>
    </row>
    <row r="197" spans="2:20" ht="12.75" customHeight="1" x14ac:dyDescent="0.25">
      <c r="B197" s="190"/>
      <c r="C197" s="5" t="s">
        <v>97</v>
      </c>
      <c r="D197" s="114">
        <f t="shared" si="24"/>
        <v>154</v>
      </c>
      <c r="E197" s="3">
        <v>13</v>
      </c>
      <c r="F197" s="3">
        <v>22</v>
      </c>
      <c r="G197" s="3">
        <v>61</v>
      </c>
      <c r="H197" s="3">
        <v>43</v>
      </c>
      <c r="I197" s="3">
        <v>8</v>
      </c>
      <c r="J197" s="3">
        <v>7</v>
      </c>
      <c r="T197" s="115"/>
    </row>
    <row r="198" spans="2:20" ht="12.75" customHeight="1" x14ac:dyDescent="0.25">
      <c r="B198" s="187" t="s">
        <v>164</v>
      </c>
      <c r="C198" s="5" t="s">
        <v>112</v>
      </c>
      <c r="D198" s="114">
        <f t="shared" si="24"/>
        <v>535</v>
      </c>
      <c r="E198" s="3">
        <v>49</v>
      </c>
      <c r="F198" s="3">
        <v>109</v>
      </c>
      <c r="G198" s="3">
        <v>177</v>
      </c>
      <c r="H198" s="3">
        <v>144</v>
      </c>
      <c r="I198" s="3">
        <v>25</v>
      </c>
      <c r="J198" s="3">
        <v>31</v>
      </c>
      <c r="T198" s="115"/>
    </row>
    <row r="199" spans="2:20" ht="12.75" customHeight="1" x14ac:dyDescent="0.25">
      <c r="B199" s="188"/>
      <c r="C199" s="5" t="s">
        <v>98</v>
      </c>
      <c r="D199" s="114">
        <f t="shared" si="24"/>
        <v>822</v>
      </c>
      <c r="E199" s="3">
        <v>57</v>
      </c>
      <c r="F199" s="3">
        <v>118</v>
      </c>
      <c r="G199" s="3">
        <v>304</v>
      </c>
      <c r="H199" s="3">
        <v>272</v>
      </c>
      <c r="I199" s="3">
        <v>39</v>
      </c>
      <c r="J199" s="3">
        <v>32</v>
      </c>
      <c r="T199" s="115"/>
    </row>
    <row r="200" spans="2:20" ht="12.75" customHeight="1" x14ac:dyDescent="0.25">
      <c r="B200" s="188"/>
      <c r="C200" s="5" t="s">
        <v>113</v>
      </c>
      <c r="D200" s="114">
        <f t="shared" si="24"/>
        <v>172</v>
      </c>
      <c r="E200" s="3">
        <v>11</v>
      </c>
      <c r="F200" s="3">
        <v>21</v>
      </c>
      <c r="G200" s="3">
        <v>38</v>
      </c>
      <c r="H200" s="3">
        <v>76</v>
      </c>
      <c r="I200" s="3">
        <v>18</v>
      </c>
      <c r="J200" s="3">
        <v>8</v>
      </c>
      <c r="T200" s="115"/>
    </row>
    <row r="201" spans="2:20" ht="12.75" customHeight="1" x14ac:dyDescent="0.25">
      <c r="B201" s="187" t="s">
        <v>165</v>
      </c>
      <c r="C201" s="5" t="s">
        <v>99</v>
      </c>
      <c r="D201" s="114">
        <f t="shared" si="24"/>
        <v>533</v>
      </c>
      <c r="E201" s="3">
        <v>44</v>
      </c>
      <c r="F201" s="3">
        <v>82</v>
      </c>
      <c r="G201" s="3">
        <v>177</v>
      </c>
      <c r="H201" s="3">
        <v>181</v>
      </c>
      <c r="I201" s="3">
        <v>29</v>
      </c>
      <c r="J201" s="3">
        <v>20</v>
      </c>
      <c r="T201" s="115"/>
    </row>
    <row r="202" spans="2:20" ht="12.75" customHeight="1" x14ac:dyDescent="0.25">
      <c r="B202" s="188"/>
      <c r="C202" s="5" t="s">
        <v>100</v>
      </c>
      <c r="D202" s="114">
        <f t="shared" si="24"/>
        <v>819</v>
      </c>
      <c r="E202" s="3">
        <v>55</v>
      </c>
      <c r="F202" s="3">
        <v>122</v>
      </c>
      <c r="G202" s="3">
        <v>287</v>
      </c>
      <c r="H202" s="3">
        <v>272</v>
      </c>
      <c r="I202" s="3">
        <v>43</v>
      </c>
      <c r="J202" s="3">
        <v>40</v>
      </c>
      <c r="T202" s="115"/>
    </row>
    <row r="203" spans="2:20" ht="12.75" customHeight="1" x14ac:dyDescent="0.25">
      <c r="B203" s="188"/>
      <c r="C203" s="5" t="s">
        <v>101</v>
      </c>
      <c r="D203" s="114">
        <f t="shared" si="24"/>
        <v>90</v>
      </c>
      <c r="E203" s="3">
        <v>10</v>
      </c>
      <c r="F203" s="3">
        <v>19</v>
      </c>
      <c r="G203" s="3">
        <v>26</v>
      </c>
      <c r="H203" s="3">
        <v>21</v>
      </c>
      <c r="I203" s="3">
        <v>4</v>
      </c>
      <c r="J203" s="3">
        <v>10</v>
      </c>
      <c r="T203"/>
    </row>
    <row r="204" spans="2:20" ht="12.75" customHeight="1" x14ac:dyDescent="0.25">
      <c r="B204" s="188"/>
      <c r="C204" s="5" t="s">
        <v>102</v>
      </c>
      <c r="D204" s="114">
        <f t="shared" si="24"/>
        <v>22</v>
      </c>
      <c r="E204" s="3">
        <v>4</v>
      </c>
      <c r="F204" s="3">
        <v>5</v>
      </c>
      <c r="G204" s="3">
        <v>8</v>
      </c>
      <c r="H204" s="3">
        <v>3</v>
      </c>
      <c r="I204" s="3">
        <v>1</v>
      </c>
      <c r="J204" s="3">
        <v>1</v>
      </c>
      <c r="T204"/>
    </row>
    <row r="205" spans="2:20" ht="12.75" customHeight="1" x14ac:dyDescent="0.25">
      <c r="B205" s="190"/>
      <c r="C205" s="5" t="s">
        <v>103</v>
      </c>
      <c r="D205" s="2">
        <f t="shared" si="24"/>
        <v>65</v>
      </c>
      <c r="E205" s="3">
        <v>4</v>
      </c>
      <c r="F205" s="3">
        <v>20</v>
      </c>
      <c r="G205" s="3">
        <v>21</v>
      </c>
      <c r="H205" s="3">
        <v>15</v>
      </c>
      <c r="I205" s="3">
        <v>5</v>
      </c>
      <c r="J205" s="3">
        <v>0</v>
      </c>
      <c r="T205"/>
    </row>
  </sheetData>
  <mergeCells count="56">
    <mergeCell ref="D132:J132"/>
    <mergeCell ref="D158:J158"/>
    <mergeCell ref="D183:J183"/>
    <mergeCell ref="D5:J5"/>
    <mergeCell ref="D30:J30"/>
    <mergeCell ref="D56:J56"/>
    <mergeCell ref="B58:B60"/>
    <mergeCell ref="D81:J81"/>
    <mergeCell ref="D107:J107"/>
    <mergeCell ref="B48:B52"/>
    <mergeCell ref="B56:C57"/>
    <mergeCell ref="B69:B70"/>
    <mergeCell ref="B71:B73"/>
    <mergeCell ref="B74:B77"/>
    <mergeCell ref="B81:C82"/>
    <mergeCell ref="B83:B90"/>
    <mergeCell ref="B61:B64"/>
    <mergeCell ref="B65:B68"/>
    <mergeCell ref="B91:B95"/>
    <mergeCell ref="B96:B98"/>
    <mergeCell ref="B99:B103"/>
    <mergeCell ref="B107:C108"/>
    <mergeCell ref="B32:B39"/>
    <mergeCell ref="B40:B44"/>
    <mergeCell ref="B45:B47"/>
    <mergeCell ref="B5:C6"/>
    <mergeCell ref="B7:B9"/>
    <mergeCell ref="B10:B13"/>
    <mergeCell ref="B23:B26"/>
    <mergeCell ref="B30:C31"/>
    <mergeCell ref="B14:B17"/>
    <mergeCell ref="B18:B19"/>
    <mergeCell ref="B20:B22"/>
    <mergeCell ref="B109:B111"/>
    <mergeCell ref="B112:B115"/>
    <mergeCell ref="B116:B119"/>
    <mergeCell ref="B120:B121"/>
    <mergeCell ref="B122:B124"/>
    <mergeCell ref="B150:B154"/>
    <mergeCell ref="B158:C159"/>
    <mergeCell ref="B160:B162"/>
    <mergeCell ref="B125:B128"/>
    <mergeCell ref="B132:C133"/>
    <mergeCell ref="B134:B141"/>
    <mergeCell ref="B142:B146"/>
    <mergeCell ref="B147:B149"/>
    <mergeCell ref="B163:B166"/>
    <mergeCell ref="B167:B170"/>
    <mergeCell ref="B171:B172"/>
    <mergeCell ref="B173:B175"/>
    <mergeCell ref="B176:B179"/>
    <mergeCell ref="B201:B205"/>
    <mergeCell ref="B183:C184"/>
    <mergeCell ref="B185:B192"/>
    <mergeCell ref="B193:B197"/>
    <mergeCell ref="B198:B200"/>
  </mergeCells>
  <conditionalFormatting sqref="D7:J7 D8:D26">
    <cfRule type="expression" dxfId="50" priority="5" stopIfTrue="1">
      <formula>"&lt;10"</formula>
    </cfRule>
  </conditionalFormatting>
  <conditionalFormatting sqref="D160:J179">
    <cfRule type="expression" dxfId="49" priority="4" stopIfTrue="1">
      <formula>"&lt;10"</formula>
    </cfRule>
  </conditionalFormatting>
  <conditionalFormatting sqref="D160:J179">
    <cfRule type="cellIs" dxfId="48" priority="3" operator="lessThan">
      <formula>10</formula>
    </cfRule>
  </conditionalFormatting>
  <conditionalFormatting sqref="D185:J205">
    <cfRule type="expression" dxfId="47" priority="2" stopIfTrue="1">
      <formula>"&lt;10"</formula>
    </cfRule>
  </conditionalFormatting>
  <conditionalFormatting sqref="D185:J205">
    <cfRule type="cellIs" dxfId="46" priority="1" operator="lessThan">
      <formula>10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Normal="100" workbookViewId="0">
      <pane ySplit="7" topLeftCell="A8" activePane="bottomLeft" state="frozen"/>
      <selection activeCell="H1" sqref="H1:L1048576"/>
      <selection pane="bottomLeft" activeCell="B77" sqref="B77"/>
    </sheetView>
  </sheetViews>
  <sheetFormatPr baseColWidth="10" defaultRowHeight="15" x14ac:dyDescent="0.25"/>
  <cols>
    <col min="1" max="1" width="2" style="8" customWidth="1"/>
    <col min="2" max="2" width="23.28515625" style="8" customWidth="1"/>
    <col min="3" max="3" width="57.85546875" style="8" bestFit="1" customWidth="1"/>
    <col min="5" max="5" width="12.85546875" bestFit="1" customWidth="1"/>
  </cols>
  <sheetData>
    <row r="2" spans="2:5" ht="15.75" x14ac:dyDescent="0.25">
      <c r="B2" s="18" t="s">
        <v>211</v>
      </c>
    </row>
    <row r="4" spans="2:5" ht="12.75" customHeight="1" x14ac:dyDescent="0.25"/>
    <row r="5" spans="2:5" ht="12.75" customHeight="1" x14ac:dyDescent="0.25">
      <c r="B5" s="210" t="s">
        <v>210</v>
      </c>
      <c r="C5" s="211"/>
      <c r="D5" s="206" t="s">
        <v>209</v>
      </c>
      <c r="E5" s="207"/>
    </row>
    <row r="6" spans="2:5" x14ac:dyDescent="0.25">
      <c r="B6" s="212"/>
      <c r="C6" s="213"/>
      <c r="D6" s="208"/>
      <c r="E6" s="209"/>
    </row>
    <row r="7" spans="2:5" ht="15" customHeight="1" x14ac:dyDescent="0.25">
      <c r="B7" s="214"/>
      <c r="C7" s="215"/>
      <c r="D7" s="131" t="s">
        <v>54</v>
      </c>
      <c r="E7" s="131" t="s">
        <v>79</v>
      </c>
    </row>
    <row r="8" spans="2:5" ht="12.75" customHeight="1" x14ac:dyDescent="0.25">
      <c r="B8" s="160" t="s">
        <v>21</v>
      </c>
      <c r="C8" s="4" t="s">
        <v>19</v>
      </c>
      <c r="D8" s="127">
        <v>7.24</v>
      </c>
      <c r="E8" s="130">
        <v>1529</v>
      </c>
    </row>
    <row r="9" spans="2:5" ht="12.75" customHeight="1" x14ac:dyDescent="0.25">
      <c r="B9" s="161"/>
      <c r="C9" s="5" t="s">
        <v>2</v>
      </c>
      <c r="D9" s="127">
        <v>7.1811064808153882</v>
      </c>
      <c r="E9" s="129">
        <v>777</v>
      </c>
    </row>
    <row r="10" spans="2:5" ht="12.75" customHeight="1" x14ac:dyDescent="0.25">
      <c r="B10" s="162"/>
      <c r="C10" s="5" t="s">
        <v>3</v>
      </c>
      <c r="D10" s="127">
        <v>7.3052286671137443</v>
      </c>
      <c r="E10" s="129">
        <v>752</v>
      </c>
    </row>
    <row r="11" spans="2:5" ht="12.75" customHeight="1" x14ac:dyDescent="0.25">
      <c r="B11" s="160" t="s">
        <v>22</v>
      </c>
      <c r="C11" s="5" t="s">
        <v>4</v>
      </c>
      <c r="D11" s="127">
        <v>7.6474837388866259</v>
      </c>
      <c r="E11" s="129">
        <v>268</v>
      </c>
    </row>
    <row r="12" spans="2:5" ht="12.75" customHeight="1" x14ac:dyDescent="0.25">
      <c r="B12" s="161"/>
      <c r="C12" s="5" t="s">
        <v>5</v>
      </c>
      <c r="D12" s="127">
        <v>7.2592366874114429</v>
      </c>
      <c r="E12" s="129">
        <v>345</v>
      </c>
    </row>
    <row r="13" spans="2:5" ht="12.75" customHeight="1" x14ac:dyDescent="0.25">
      <c r="B13" s="161"/>
      <c r="C13" s="5" t="s">
        <v>6</v>
      </c>
      <c r="D13" s="127">
        <v>7.0856757948498501</v>
      </c>
      <c r="E13" s="129">
        <v>450</v>
      </c>
    </row>
    <row r="14" spans="2:5" ht="12.75" customHeight="1" x14ac:dyDescent="0.25">
      <c r="B14" s="162"/>
      <c r="C14" s="5" t="s">
        <v>7</v>
      </c>
      <c r="D14" s="127">
        <v>7.1244660923345009</v>
      </c>
      <c r="E14" s="129">
        <v>466</v>
      </c>
    </row>
    <row r="15" spans="2:5" ht="12.75" customHeight="1" x14ac:dyDescent="0.25">
      <c r="B15" s="160" t="s">
        <v>23</v>
      </c>
      <c r="C15" s="5" t="s">
        <v>8</v>
      </c>
      <c r="D15" s="127">
        <v>7.1335931455631956</v>
      </c>
      <c r="E15" s="129">
        <v>719</v>
      </c>
    </row>
    <row r="16" spans="2:5" ht="12.75" customHeight="1" x14ac:dyDescent="0.25">
      <c r="B16" s="161"/>
      <c r="C16" s="5" t="s">
        <v>9</v>
      </c>
      <c r="D16" s="127">
        <v>7.3051495773248059</v>
      </c>
      <c r="E16" s="129">
        <v>461</v>
      </c>
    </row>
    <row r="17" spans="2:6" ht="12.75" customHeight="1" x14ac:dyDescent="0.25">
      <c r="B17" s="162"/>
      <c r="C17" s="5" t="s">
        <v>10</v>
      </c>
      <c r="D17" s="127">
        <v>7.3508169332948317</v>
      </c>
      <c r="E17" s="129">
        <v>344</v>
      </c>
    </row>
    <row r="18" spans="2:6" ht="12.75" customHeight="1" x14ac:dyDescent="0.25">
      <c r="B18" s="160" t="s">
        <v>38</v>
      </c>
      <c r="C18" s="5" t="s">
        <v>37</v>
      </c>
      <c r="D18" s="127">
        <v>7.2500659351281813</v>
      </c>
      <c r="E18" s="129">
        <v>1444</v>
      </c>
    </row>
    <row r="19" spans="2:6" ht="12.75" customHeight="1" x14ac:dyDescent="0.25">
      <c r="B19" s="162"/>
      <c r="C19" s="5" t="s">
        <v>20</v>
      </c>
      <c r="D19" s="127">
        <v>7.1490005074559031</v>
      </c>
      <c r="E19" s="129">
        <v>85</v>
      </c>
    </row>
    <row r="20" spans="2:6" ht="12.75" customHeight="1" x14ac:dyDescent="0.25">
      <c r="B20" s="160" t="s">
        <v>25</v>
      </c>
      <c r="C20" s="5" t="s">
        <v>11</v>
      </c>
      <c r="D20" s="127">
        <v>7.3108120852484717</v>
      </c>
      <c r="E20" s="129">
        <v>453</v>
      </c>
    </row>
    <row r="21" spans="2:6" ht="12.75" customHeight="1" x14ac:dyDescent="0.25">
      <c r="B21" s="161"/>
      <c r="C21" s="5" t="s">
        <v>12</v>
      </c>
      <c r="D21" s="127">
        <v>7.3766119591128883</v>
      </c>
      <c r="E21" s="129">
        <v>654</v>
      </c>
    </row>
    <row r="22" spans="2:6" ht="12.75" customHeight="1" x14ac:dyDescent="0.25">
      <c r="B22" s="162"/>
      <c r="C22" s="5" t="s">
        <v>13</v>
      </c>
      <c r="D22" s="127">
        <v>7.1645976493827712</v>
      </c>
      <c r="E22" s="129">
        <v>422</v>
      </c>
    </row>
    <row r="23" spans="2:6" ht="12.75" customHeight="1" x14ac:dyDescent="0.25">
      <c r="B23" s="160" t="s">
        <v>208</v>
      </c>
      <c r="C23" s="5" t="s">
        <v>14</v>
      </c>
      <c r="D23" s="127">
        <v>7.4755617785891868</v>
      </c>
      <c r="E23" s="129">
        <v>320</v>
      </c>
    </row>
    <row r="24" spans="2:6" ht="12.75" customHeight="1" x14ac:dyDescent="0.25">
      <c r="B24" s="161"/>
      <c r="C24" s="5" t="s">
        <v>15</v>
      </c>
      <c r="D24" s="127">
        <v>7.2141128855436794</v>
      </c>
      <c r="E24" s="129">
        <v>421</v>
      </c>
    </row>
    <row r="25" spans="2:6" ht="12.75" customHeight="1" x14ac:dyDescent="0.25">
      <c r="B25" s="161"/>
      <c r="C25" s="5" t="s">
        <v>16</v>
      </c>
      <c r="D25" s="127">
        <v>7.175184444235974</v>
      </c>
      <c r="E25" s="129">
        <v>330</v>
      </c>
    </row>
    <row r="26" spans="2:6" ht="12.75" customHeight="1" x14ac:dyDescent="0.25">
      <c r="B26" s="162"/>
      <c r="C26" s="5" t="s">
        <v>17</v>
      </c>
      <c r="D26" s="127">
        <v>7.2396525070470688</v>
      </c>
      <c r="E26" s="129">
        <v>458</v>
      </c>
    </row>
    <row r="27" spans="2:6" ht="12.75" customHeight="1" x14ac:dyDescent="0.25">
      <c r="B27" s="216" t="s">
        <v>207</v>
      </c>
      <c r="C27" s="217"/>
      <c r="D27" s="217"/>
      <c r="E27" s="218"/>
    </row>
    <row r="28" spans="2:6" ht="12.75" customHeight="1" x14ac:dyDescent="0.25">
      <c r="B28" s="187" t="s">
        <v>47</v>
      </c>
      <c r="C28" s="5" t="s">
        <v>206</v>
      </c>
      <c r="D28" s="127">
        <v>6.5571266757323237</v>
      </c>
      <c r="E28" s="35">
        <v>527</v>
      </c>
    </row>
    <row r="29" spans="2:6" ht="12.75" customHeight="1" x14ac:dyDescent="0.25">
      <c r="B29" s="188"/>
      <c r="C29" s="5" t="s">
        <v>98</v>
      </c>
      <c r="D29" s="127">
        <v>7.5240624590649148</v>
      </c>
      <c r="E29" s="35">
        <v>815</v>
      </c>
    </row>
    <row r="30" spans="2:6" ht="12.75" customHeight="1" x14ac:dyDescent="0.25">
      <c r="B30" s="189"/>
      <c r="C30" s="5" t="s">
        <v>205</v>
      </c>
      <c r="D30" s="127">
        <v>7.8911332014582678</v>
      </c>
      <c r="E30" s="35">
        <v>172</v>
      </c>
    </row>
    <row r="31" spans="2:6" x14ac:dyDescent="0.25">
      <c r="B31" s="187" t="s">
        <v>204</v>
      </c>
      <c r="C31" s="128" t="s">
        <v>153</v>
      </c>
      <c r="D31" s="127">
        <v>7.4</v>
      </c>
      <c r="E31" s="35">
        <v>1244</v>
      </c>
      <c r="F31" s="115"/>
    </row>
    <row r="32" spans="2:6" x14ac:dyDescent="0.25">
      <c r="B32" s="189"/>
      <c r="C32" s="128" t="s">
        <v>154</v>
      </c>
      <c r="D32" s="127">
        <v>6.5</v>
      </c>
      <c r="E32" s="35">
        <v>233</v>
      </c>
      <c r="F32" s="115"/>
    </row>
    <row r="33" spans="2:6" x14ac:dyDescent="0.25">
      <c r="B33" s="188" t="s">
        <v>203</v>
      </c>
      <c r="C33" s="128" t="s">
        <v>202</v>
      </c>
      <c r="D33" s="127">
        <v>6.1</v>
      </c>
      <c r="E33" s="35">
        <v>100</v>
      </c>
      <c r="F33" s="115"/>
    </row>
    <row r="34" spans="2:6" x14ac:dyDescent="0.25">
      <c r="B34" s="188"/>
      <c r="C34" s="128" t="s">
        <v>201</v>
      </c>
      <c r="D34" s="127">
        <v>6.7</v>
      </c>
      <c r="E34" s="35">
        <v>423</v>
      </c>
      <c r="F34" s="115"/>
    </row>
    <row r="35" spans="2:6" x14ac:dyDescent="0.25">
      <c r="B35" s="189"/>
      <c r="C35" s="128" t="s">
        <v>200</v>
      </c>
      <c r="D35" s="127">
        <v>7.6</v>
      </c>
      <c r="E35" s="35">
        <v>949</v>
      </c>
      <c r="F35" s="115"/>
    </row>
    <row r="36" spans="2:6" ht="12.75" customHeight="1" x14ac:dyDescent="0.25">
      <c r="B36" s="219" t="s">
        <v>199</v>
      </c>
      <c r="C36" s="220"/>
      <c r="D36" s="220"/>
      <c r="E36" s="221"/>
      <c r="F36" s="115"/>
    </row>
    <row r="37" spans="2:6" ht="12.75" customHeight="1" x14ac:dyDescent="0.25">
      <c r="B37" s="187" t="s">
        <v>198</v>
      </c>
      <c r="C37" s="128" t="s">
        <v>197</v>
      </c>
      <c r="D37" s="127">
        <v>6.1</v>
      </c>
      <c r="E37" s="35">
        <v>386</v>
      </c>
    </row>
    <row r="38" spans="2:6" ht="12.75" customHeight="1" x14ac:dyDescent="0.25">
      <c r="B38" s="188"/>
      <c r="C38" s="128" t="s">
        <v>196</v>
      </c>
      <c r="D38" s="127">
        <v>7.3</v>
      </c>
      <c r="E38" s="35">
        <v>614</v>
      </c>
    </row>
    <row r="39" spans="2:6" ht="12.75" customHeight="1" x14ac:dyDescent="0.25">
      <c r="B39" s="188"/>
      <c r="C39" s="128" t="s">
        <v>195</v>
      </c>
      <c r="D39" s="127">
        <v>8</v>
      </c>
      <c r="E39" s="35">
        <v>305</v>
      </c>
      <c r="F39" s="115"/>
    </row>
    <row r="40" spans="2:6" ht="12.75" customHeight="1" x14ac:dyDescent="0.25">
      <c r="B40" s="189"/>
      <c r="C40" s="128" t="s">
        <v>194</v>
      </c>
      <c r="D40" s="127">
        <v>8.1999999999999993</v>
      </c>
      <c r="E40" s="35">
        <v>209</v>
      </c>
      <c r="F40" s="115"/>
    </row>
    <row r="41" spans="2:6" x14ac:dyDescent="0.25">
      <c r="B41" s="187" t="s">
        <v>41</v>
      </c>
      <c r="C41" s="5" t="s">
        <v>43</v>
      </c>
      <c r="D41" s="127">
        <v>6.6</v>
      </c>
      <c r="E41" s="35">
        <v>278</v>
      </c>
      <c r="F41" s="115"/>
    </row>
    <row r="42" spans="2:6" x14ac:dyDescent="0.25">
      <c r="B42" s="188"/>
      <c r="C42" s="5" t="s">
        <v>193</v>
      </c>
      <c r="D42" s="127">
        <v>7.1</v>
      </c>
      <c r="E42" s="35">
        <v>308</v>
      </c>
      <c r="F42" s="115"/>
    </row>
    <row r="43" spans="2:6" x14ac:dyDescent="0.25">
      <c r="B43" s="188"/>
      <c r="C43" s="5" t="s">
        <v>192</v>
      </c>
      <c r="D43" s="127">
        <v>7.3</v>
      </c>
      <c r="E43" s="35">
        <v>210</v>
      </c>
      <c r="F43" s="115"/>
    </row>
    <row r="44" spans="2:6" x14ac:dyDescent="0.25">
      <c r="B44" s="189"/>
      <c r="C44" s="128" t="s">
        <v>191</v>
      </c>
      <c r="D44" s="127">
        <v>7.6</v>
      </c>
      <c r="E44" s="35">
        <v>706</v>
      </c>
      <c r="F44" s="115"/>
    </row>
  </sheetData>
  <mergeCells count="15">
    <mergeCell ref="B31:B32"/>
    <mergeCell ref="B33:B35"/>
    <mergeCell ref="B36:E36"/>
    <mergeCell ref="B41:B44"/>
    <mergeCell ref="B37:B40"/>
    <mergeCell ref="D5:E6"/>
    <mergeCell ref="B5:C7"/>
    <mergeCell ref="B27:E27"/>
    <mergeCell ref="B28:B30"/>
    <mergeCell ref="B8:B10"/>
    <mergeCell ref="B11:B14"/>
    <mergeCell ref="B15:B17"/>
    <mergeCell ref="B18:B19"/>
    <mergeCell ref="B20:B22"/>
    <mergeCell ref="B23:B26"/>
  </mergeCells>
  <conditionalFormatting sqref="E28:E30">
    <cfRule type="cellIs" dxfId="45" priority="3" operator="lessThan">
      <formula>10</formula>
    </cfRule>
  </conditionalFormatting>
  <conditionalFormatting sqref="E37:E44">
    <cfRule type="cellIs" dxfId="44" priority="2" operator="lessThan">
      <formula>10</formula>
    </cfRule>
  </conditionalFormatting>
  <conditionalFormatting sqref="E31:E35">
    <cfRule type="cellIs" dxfId="43" priority="1" operator="lessThan">
      <formula>10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5"/>
  <sheetViews>
    <sheetView showGridLines="0" zoomScaleNormal="100" workbookViewId="0">
      <pane ySplit="7" topLeftCell="A8" activePane="bottomLeft" state="frozen"/>
      <selection activeCell="H1" sqref="H1:L1048576"/>
      <selection pane="bottomLeft" activeCell="B76" sqref="B76"/>
    </sheetView>
  </sheetViews>
  <sheetFormatPr baseColWidth="10" defaultRowHeight="15" x14ac:dyDescent="0.25"/>
  <cols>
    <col min="1" max="1" width="2" style="8" customWidth="1"/>
    <col min="2" max="2" width="22" style="8" customWidth="1"/>
    <col min="3" max="3" width="57.85546875" style="8" bestFit="1" customWidth="1"/>
    <col min="5" max="5" width="12.85546875" bestFit="1" customWidth="1"/>
    <col min="6" max="6" width="11.85546875" bestFit="1" customWidth="1"/>
  </cols>
  <sheetData>
    <row r="2" spans="2:8" ht="15.75" x14ac:dyDescent="0.25">
      <c r="B2" s="18" t="s">
        <v>213</v>
      </c>
    </row>
    <row r="4" spans="2:8" ht="12.75" customHeight="1" x14ac:dyDescent="0.25"/>
    <row r="5" spans="2:8" ht="15" customHeight="1" x14ac:dyDescent="0.25">
      <c r="B5" s="210" t="s">
        <v>210</v>
      </c>
      <c r="C5" s="211"/>
      <c r="D5" s="206" t="s">
        <v>212</v>
      </c>
      <c r="E5" s="207"/>
    </row>
    <row r="6" spans="2:8" x14ac:dyDescent="0.25">
      <c r="B6" s="212"/>
      <c r="C6" s="213"/>
      <c r="D6" s="208"/>
      <c r="E6" s="209"/>
    </row>
    <row r="7" spans="2:8" ht="12.75" customHeight="1" x14ac:dyDescent="0.25">
      <c r="B7" s="214"/>
      <c r="C7" s="215"/>
      <c r="D7" s="131" t="s">
        <v>54</v>
      </c>
      <c r="E7" s="131" t="s">
        <v>79</v>
      </c>
    </row>
    <row r="8" spans="2:8" ht="12.75" customHeight="1" x14ac:dyDescent="0.25">
      <c r="B8" s="160" t="s">
        <v>21</v>
      </c>
      <c r="C8" s="4" t="s">
        <v>19</v>
      </c>
      <c r="D8" s="127">
        <v>7.29</v>
      </c>
      <c r="E8" s="135">
        <v>1529</v>
      </c>
    </row>
    <row r="9" spans="2:8" ht="12.75" customHeight="1" x14ac:dyDescent="0.25">
      <c r="B9" s="161"/>
      <c r="C9" s="5" t="s">
        <v>2</v>
      </c>
      <c r="D9" s="127">
        <v>7.2360306355595068</v>
      </c>
      <c r="E9" s="133">
        <v>777</v>
      </c>
      <c r="F9" s="134"/>
      <c r="G9" s="132"/>
      <c r="H9" s="132"/>
    </row>
    <row r="10" spans="2:8" ht="12.75" customHeight="1" x14ac:dyDescent="0.25">
      <c r="B10" s="162"/>
      <c r="C10" s="5" t="s">
        <v>3</v>
      </c>
      <c r="D10" s="127">
        <v>7.3361117023807667</v>
      </c>
      <c r="E10" s="133">
        <v>752</v>
      </c>
      <c r="G10" s="132"/>
      <c r="H10" s="132"/>
    </row>
    <row r="11" spans="2:8" ht="12.75" customHeight="1" x14ac:dyDescent="0.25">
      <c r="B11" s="160" t="s">
        <v>22</v>
      </c>
      <c r="C11" s="5" t="s">
        <v>4</v>
      </c>
      <c r="D11" s="127">
        <v>7.3049528456056754</v>
      </c>
      <c r="E11" s="133">
        <v>268</v>
      </c>
      <c r="G11" s="132"/>
      <c r="H11" s="132"/>
    </row>
    <row r="12" spans="2:8" ht="12.75" customHeight="1" x14ac:dyDescent="0.25">
      <c r="B12" s="161"/>
      <c r="C12" s="5" t="s">
        <v>5</v>
      </c>
      <c r="D12" s="127">
        <v>6.9542596494470752</v>
      </c>
      <c r="E12" s="133">
        <v>345</v>
      </c>
      <c r="G12" s="132"/>
      <c r="H12" s="132"/>
    </row>
    <row r="13" spans="2:8" ht="12.75" customHeight="1" x14ac:dyDescent="0.25">
      <c r="B13" s="161"/>
      <c r="C13" s="5" t="s">
        <v>6</v>
      </c>
      <c r="D13" s="127">
        <v>7.2538058276512682</v>
      </c>
      <c r="E13" s="133">
        <v>450</v>
      </c>
      <c r="G13" s="132"/>
      <c r="H13" s="132"/>
    </row>
    <row r="14" spans="2:8" ht="12.75" customHeight="1" x14ac:dyDescent="0.25">
      <c r="B14" s="162"/>
      <c r="C14" s="5" t="s">
        <v>7</v>
      </c>
      <c r="D14" s="127">
        <v>7.5686014167165059</v>
      </c>
      <c r="E14" s="133">
        <v>466</v>
      </c>
      <c r="G14" s="132"/>
      <c r="H14" s="132"/>
    </row>
    <row r="15" spans="2:8" ht="12.75" customHeight="1" x14ac:dyDescent="0.25">
      <c r="B15" s="160" t="s">
        <v>23</v>
      </c>
      <c r="C15" s="5" t="s">
        <v>8</v>
      </c>
      <c r="D15" s="127">
        <v>7.3844598876749412</v>
      </c>
      <c r="E15" s="133">
        <v>719</v>
      </c>
      <c r="G15" s="132"/>
      <c r="H15" s="132"/>
    </row>
    <row r="16" spans="2:8" ht="12.75" customHeight="1" x14ac:dyDescent="0.25">
      <c r="B16" s="161"/>
      <c r="C16" s="5" t="s">
        <v>9</v>
      </c>
      <c r="D16" s="127">
        <v>7.097617469755896</v>
      </c>
      <c r="E16" s="133">
        <v>461</v>
      </c>
      <c r="G16" s="132"/>
      <c r="H16" s="132"/>
    </row>
    <row r="17" spans="2:9" ht="12.75" customHeight="1" x14ac:dyDescent="0.25">
      <c r="B17" s="162"/>
      <c r="C17" s="5" t="s">
        <v>10</v>
      </c>
      <c r="D17" s="127">
        <v>7.3136614546177441</v>
      </c>
      <c r="E17" s="133">
        <v>344</v>
      </c>
      <c r="G17" s="132"/>
      <c r="H17" s="132"/>
    </row>
    <row r="18" spans="2:9" ht="12.75" customHeight="1" x14ac:dyDescent="0.25">
      <c r="B18" s="160" t="s">
        <v>38</v>
      </c>
      <c r="C18" s="5" t="s">
        <v>37</v>
      </c>
      <c r="D18" s="127">
        <v>7.2787238554720286</v>
      </c>
      <c r="E18" s="133">
        <v>1444</v>
      </c>
      <c r="G18" s="132"/>
      <c r="H18" s="132"/>
    </row>
    <row r="19" spans="2:9" ht="12.75" customHeight="1" x14ac:dyDescent="0.25">
      <c r="B19" s="162"/>
      <c r="C19" s="5" t="s">
        <v>20</v>
      </c>
      <c r="D19" s="127">
        <v>7.4080622277548009</v>
      </c>
      <c r="E19" s="133">
        <v>85</v>
      </c>
      <c r="G19" s="132"/>
      <c r="H19" s="132"/>
    </row>
    <row r="20" spans="2:9" ht="12.75" customHeight="1" x14ac:dyDescent="0.25">
      <c r="B20" s="160" t="s">
        <v>25</v>
      </c>
      <c r="C20" s="5" t="s">
        <v>11</v>
      </c>
      <c r="D20" s="127">
        <v>7.463236512813773</v>
      </c>
      <c r="E20" s="133">
        <v>453</v>
      </c>
      <c r="G20" s="132"/>
      <c r="H20" s="132"/>
      <c r="I20" s="132"/>
    </row>
    <row r="21" spans="2:9" ht="12.75" customHeight="1" x14ac:dyDescent="0.25">
      <c r="B21" s="161"/>
      <c r="C21" s="5" t="s">
        <v>12</v>
      </c>
      <c r="D21" s="127">
        <v>7.3782689772322536</v>
      </c>
      <c r="E21" s="133">
        <v>654</v>
      </c>
      <c r="G21" s="132"/>
      <c r="H21" s="132"/>
      <c r="I21" s="132"/>
    </row>
    <row r="22" spans="2:9" ht="12.75" customHeight="1" x14ac:dyDescent="0.25">
      <c r="B22" s="162"/>
      <c r="C22" s="5" t="s">
        <v>13</v>
      </c>
      <c r="D22" s="127">
        <v>7.20267082775388</v>
      </c>
      <c r="E22" s="133">
        <v>422</v>
      </c>
      <c r="G22" s="132"/>
      <c r="H22" s="132"/>
      <c r="I22" s="132"/>
    </row>
    <row r="23" spans="2:9" ht="12.75" customHeight="1" x14ac:dyDescent="0.25">
      <c r="B23" s="160" t="s">
        <v>208</v>
      </c>
      <c r="C23" s="5" t="s">
        <v>14</v>
      </c>
      <c r="D23" s="127">
        <v>7.4061417986539144</v>
      </c>
      <c r="E23" s="133">
        <v>320</v>
      </c>
      <c r="G23" s="132"/>
      <c r="H23" s="132"/>
      <c r="I23" s="132"/>
    </row>
    <row r="24" spans="2:9" ht="12.75" customHeight="1" x14ac:dyDescent="0.25">
      <c r="B24" s="161"/>
      <c r="C24" s="5" t="s">
        <v>15</v>
      </c>
      <c r="D24" s="127">
        <v>7.2053913366323119</v>
      </c>
      <c r="E24" s="133">
        <v>421</v>
      </c>
      <c r="G24" s="132"/>
      <c r="H24" s="132"/>
      <c r="I24" s="132"/>
    </row>
    <row r="25" spans="2:9" ht="12.75" customHeight="1" x14ac:dyDescent="0.25">
      <c r="B25" s="161"/>
      <c r="C25" s="5" t="s">
        <v>16</v>
      </c>
      <c r="D25" s="127">
        <v>7.2440926386054985</v>
      </c>
      <c r="E25" s="133">
        <v>330</v>
      </c>
      <c r="G25" s="132"/>
      <c r="H25" s="132"/>
      <c r="I25" s="132"/>
    </row>
    <row r="26" spans="2:9" ht="12.75" customHeight="1" x14ac:dyDescent="0.25">
      <c r="B26" s="162"/>
      <c r="C26" s="5" t="s">
        <v>17</v>
      </c>
      <c r="D26" s="127">
        <v>7.4547277780954051</v>
      </c>
      <c r="E26" s="133">
        <v>458</v>
      </c>
      <c r="G26" s="132"/>
      <c r="H26" s="132"/>
      <c r="I26" s="132"/>
    </row>
    <row r="27" spans="2:9" ht="12.75" customHeight="1" x14ac:dyDescent="0.25">
      <c r="B27" s="216" t="s">
        <v>207</v>
      </c>
      <c r="C27" s="217"/>
      <c r="D27" s="217"/>
      <c r="E27" s="218"/>
      <c r="G27" s="132"/>
      <c r="H27" s="132"/>
      <c r="I27" s="132"/>
    </row>
    <row r="28" spans="2:9" ht="12.75" customHeight="1" x14ac:dyDescent="0.25">
      <c r="B28" s="187" t="s">
        <v>47</v>
      </c>
      <c r="C28" s="5" t="s">
        <v>206</v>
      </c>
      <c r="D28" s="127">
        <v>6.9986905305804257</v>
      </c>
      <c r="E28" s="35">
        <v>527</v>
      </c>
      <c r="I28" s="132"/>
    </row>
    <row r="29" spans="2:9" ht="12.75" customHeight="1" x14ac:dyDescent="0.25">
      <c r="B29" s="188"/>
      <c r="C29" s="5" t="s">
        <v>98</v>
      </c>
      <c r="D29" s="127">
        <v>7.4156439200399493</v>
      </c>
      <c r="E29" s="35">
        <v>815</v>
      </c>
      <c r="I29" s="132"/>
    </row>
    <row r="30" spans="2:9" ht="12.75" customHeight="1" x14ac:dyDescent="0.25">
      <c r="B30" s="189"/>
      <c r="C30" s="5" t="s">
        <v>205</v>
      </c>
      <c r="D30" s="127">
        <v>7.5101774356100401</v>
      </c>
      <c r="E30" s="35">
        <v>172</v>
      </c>
      <c r="I30" s="132"/>
    </row>
    <row r="31" spans="2:9" x14ac:dyDescent="0.25">
      <c r="B31" s="187" t="s">
        <v>204</v>
      </c>
      <c r="C31" s="128" t="s">
        <v>153</v>
      </c>
      <c r="D31" s="127">
        <v>7.4</v>
      </c>
      <c r="E31" s="35">
        <v>1232</v>
      </c>
      <c r="F31" s="115"/>
    </row>
    <row r="32" spans="2:9" x14ac:dyDescent="0.25">
      <c r="B32" s="189"/>
      <c r="C32" s="128" t="s">
        <v>154</v>
      </c>
      <c r="D32" s="127">
        <v>6.8</v>
      </c>
      <c r="E32" s="35">
        <v>231</v>
      </c>
      <c r="F32" s="115"/>
    </row>
    <row r="33" spans="2:6" ht="12.75" customHeight="1" x14ac:dyDescent="0.25">
      <c r="B33" s="188" t="s">
        <v>203</v>
      </c>
      <c r="C33" s="128" t="s">
        <v>202</v>
      </c>
      <c r="D33" s="127">
        <v>6.8</v>
      </c>
      <c r="E33" s="35">
        <v>100</v>
      </c>
      <c r="F33" s="115"/>
    </row>
    <row r="34" spans="2:6" ht="12.75" customHeight="1" x14ac:dyDescent="0.25">
      <c r="B34" s="188"/>
      <c r="C34" s="128" t="s">
        <v>201</v>
      </c>
      <c r="D34" s="127">
        <v>6.9</v>
      </c>
      <c r="E34" s="35">
        <v>419</v>
      </c>
      <c r="F34" s="115"/>
    </row>
    <row r="35" spans="2:6" ht="12.75" customHeight="1" x14ac:dyDescent="0.25">
      <c r="B35" s="189"/>
      <c r="C35" s="128" t="s">
        <v>200</v>
      </c>
      <c r="D35" s="127">
        <v>7.5</v>
      </c>
      <c r="E35" s="35">
        <v>940</v>
      </c>
      <c r="F35" s="115"/>
    </row>
    <row r="36" spans="2:6" ht="12.75" customHeight="1" x14ac:dyDescent="0.25">
      <c r="B36" s="219" t="s">
        <v>199</v>
      </c>
      <c r="C36" s="220"/>
      <c r="D36" s="220"/>
      <c r="E36" s="221"/>
      <c r="F36" s="115"/>
    </row>
    <row r="37" spans="2:6" ht="12.75" customHeight="1" x14ac:dyDescent="0.25">
      <c r="B37" s="187" t="s">
        <v>198</v>
      </c>
      <c r="C37" s="128" t="s">
        <v>197</v>
      </c>
      <c r="D37" s="127">
        <v>7</v>
      </c>
      <c r="E37" s="35">
        <v>385</v>
      </c>
    </row>
    <row r="38" spans="2:6" ht="12.75" customHeight="1" x14ac:dyDescent="0.25">
      <c r="B38" s="188"/>
      <c r="C38" s="128" t="s">
        <v>196</v>
      </c>
      <c r="D38" s="127">
        <v>7.1</v>
      </c>
      <c r="E38" s="35">
        <v>605</v>
      </c>
    </row>
    <row r="39" spans="2:6" ht="12.75" customHeight="1" x14ac:dyDescent="0.25">
      <c r="B39" s="188"/>
      <c r="C39" s="128" t="s">
        <v>195</v>
      </c>
      <c r="D39" s="127">
        <v>7.7</v>
      </c>
      <c r="E39" s="35">
        <v>302</v>
      </c>
      <c r="F39" s="115"/>
    </row>
    <row r="40" spans="2:6" ht="12.75" customHeight="1" x14ac:dyDescent="0.25">
      <c r="B40" s="189"/>
      <c r="C40" s="128" t="s">
        <v>194</v>
      </c>
      <c r="D40" s="127">
        <v>7.5</v>
      </c>
      <c r="E40" s="35">
        <v>207</v>
      </c>
      <c r="F40" s="115"/>
    </row>
    <row r="41" spans="2:6" x14ac:dyDescent="0.25">
      <c r="B41" s="187" t="s">
        <v>41</v>
      </c>
      <c r="C41" s="5" t="s">
        <v>43</v>
      </c>
      <c r="D41" s="127">
        <v>7.2</v>
      </c>
      <c r="E41" s="35">
        <v>274</v>
      </c>
      <c r="F41" s="115"/>
    </row>
    <row r="42" spans="2:6" x14ac:dyDescent="0.25">
      <c r="B42" s="188"/>
      <c r="C42" s="5" t="s">
        <v>193</v>
      </c>
      <c r="D42" s="127">
        <v>7</v>
      </c>
      <c r="E42" s="35">
        <v>309</v>
      </c>
      <c r="F42" s="115"/>
    </row>
    <row r="43" spans="2:6" x14ac:dyDescent="0.25">
      <c r="B43" s="188"/>
      <c r="C43" s="5" t="s">
        <v>192</v>
      </c>
      <c r="D43" s="127">
        <v>7.3</v>
      </c>
      <c r="E43" s="35">
        <v>208</v>
      </c>
      <c r="F43" s="115"/>
    </row>
    <row r="44" spans="2:6" x14ac:dyDescent="0.25">
      <c r="B44" s="189"/>
      <c r="C44" s="128" t="s">
        <v>191</v>
      </c>
      <c r="D44" s="127">
        <v>7.5</v>
      </c>
      <c r="E44" s="35">
        <v>696</v>
      </c>
      <c r="F44" s="115"/>
    </row>
    <row r="45" spans="2:6" ht="12.75" customHeight="1" x14ac:dyDescent="0.25"/>
    <row r="46" spans="2:6" ht="12.75" customHeight="1" x14ac:dyDescent="0.25"/>
    <row r="47" spans="2:6" ht="12.75" customHeight="1" x14ac:dyDescent="0.25"/>
    <row r="48" spans="2:6"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44.1" customHeight="1" x14ac:dyDescent="0.25"/>
    <row r="63" ht="1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7" ht="12.75" customHeight="1" x14ac:dyDescent="0.25"/>
    <row r="88" ht="44.1"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44.1" customHeight="1" x14ac:dyDescent="0.25"/>
    <row r="114" ht="1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44.1"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44.1" customHeight="1" x14ac:dyDescent="0.25"/>
    <row r="165" ht="1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sheetData>
  <mergeCells count="15">
    <mergeCell ref="D5:E6"/>
    <mergeCell ref="B8:B10"/>
    <mergeCell ref="B11:B14"/>
    <mergeCell ref="B15:B17"/>
    <mergeCell ref="B18:B19"/>
    <mergeCell ref="B20:B22"/>
    <mergeCell ref="B23:B26"/>
    <mergeCell ref="B5:C7"/>
    <mergeCell ref="B31:B32"/>
    <mergeCell ref="B33:B35"/>
    <mergeCell ref="B36:E36"/>
    <mergeCell ref="B41:B44"/>
    <mergeCell ref="B37:B40"/>
    <mergeCell ref="B27:E27"/>
    <mergeCell ref="B28:B30"/>
  </mergeCells>
  <conditionalFormatting sqref="E28:E30">
    <cfRule type="cellIs" dxfId="42" priority="3" operator="lessThan">
      <formula>10</formula>
    </cfRule>
  </conditionalFormatting>
  <conditionalFormatting sqref="E31:E35">
    <cfRule type="cellIs" dxfId="41" priority="2" operator="lessThan">
      <formula>10</formula>
    </cfRule>
  </conditionalFormatting>
  <conditionalFormatting sqref="E37:E44">
    <cfRule type="cellIs" dxfId="40" priority="1" operator="lessThan">
      <formula>10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8"/>
  <sheetViews>
    <sheetView showGridLines="0" topLeftCell="B1" zoomScaleNormal="100" workbookViewId="0">
      <pane ySplit="7" topLeftCell="A8" activePane="bottomLeft" state="frozen"/>
      <selection activeCell="H1" sqref="H1:L1048576"/>
      <selection pane="bottomLeft" activeCell="B74" sqref="B74"/>
    </sheetView>
  </sheetViews>
  <sheetFormatPr baseColWidth="10" defaultRowHeight="15" x14ac:dyDescent="0.25"/>
  <cols>
    <col min="1" max="1" width="2" style="8" customWidth="1"/>
    <col min="2" max="2" width="22.28515625" style="8" customWidth="1"/>
    <col min="3" max="3" width="57.85546875" style="8" bestFit="1" customWidth="1"/>
    <col min="4" max="4" width="12.42578125" customWidth="1"/>
    <col min="5" max="5" width="12.85546875" bestFit="1" customWidth="1"/>
  </cols>
  <sheetData>
    <row r="2" spans="2:6" ht="15.75" x14ac:dyDescent="0.25">
      <c r="B2" s="18" t="s">
        <v>215</v>
      </c>
    </row>
    <row r="4" spans="2:6" ht="12.75" customHeight="1" x14ac:dyDescent="0.25"/>
    <row r="5" spans="2:6" ht="12.75" customHeight="1" x14ac:dyDescent="0.25">
      <c r="B5" s="210" t="s">
        <v>210</v>
      </c>
      <c r="C5" s="211"/>
      <c r="D5" s="206" t="s">
        <v>214</v>
      </c>
      <c r="E5" s="207"/>
      <c r="F5" s="115"/>
    </row>
    <row r="6" spans="2:6" x14ac:dyDescent="0.25">
      <c r="B6" s="212"/>
      <c r="C6" s="213"/>
      <c r="D6" s="208"/>
      <c r="E6" s="209"/>
      <c r="F6" s="115"/>
    </row>
    <row r="7" spans="2:6" ht="15" customHeight="1" x14ac:dyDescent="0.25">
      <c r="B7" s="214"/>
      <c r="C7" s="215"/>
      <c r="D7" s="131" t="s">
        <v>54</v>
      </c>
      <c r="E7" s="131" t="s">
        <v>79</v>
      </c>
      <c r="F7" s="115"/>
    </row>
    <row r="8" spans="2:6" ht="12.75" customHeight="1" x14ac:dyDescent="0.25">
      <c r="B8" s="160" t="s">
        <v>21</v>
      </c>
      <c r="C8" s="4" t="s">
        <v>19</v>
      </c>
      <c r="D8" s="127">
        <v>7.4</v>
      </c>
      <c r="E8" s="135">
        <v>1529</v>
      </c>
      <c r="F8" s="115"/>
    </row>
    <row r="9" spans="2:6" ht="12.75" customHeight="1" x14ac:dyDescent="0.25">
      <c r="B9" s="161"/>
      <c r="C9" s="5" t="s">
        <v>2</v>
      </c>
      <c r="D9" s="127">
        <v>7.3869902147569997</v>
      </c>
      <c r="E9" s="133">
        <v>777</v>
      </c>
      <c r="F9" s="115"/>
    </row>
    <row r="10" spans="2:6" ht="12.75" customHeight="1" x14ac:dyDescent="0.25">
      <c r="B10" s="162"/>
      <c r="C10" s="5" t="s">
        <v>3</v>
      </c>
      <c r="D10" s="127">
        <v>7.4084873833643172</v>
      </c>
      <c r="E10" s="133">
        <v>752</v>
      </c>
      <c r="F10" s="115"/>
    </row>
    <row r="11" spans="2:6" ht="12.75" customHeight="1" x14ac:dyDescent="0.25">
      <c r="B11" s="160" t="s">
        <v>22</v>
      </c>
      <c r="C11" s="5" t="s">
        <v>4</v>
      </c>
      <c r="D11" s="127">
        <v>8.441184965573461</v>
      </c>
      <c r="E11" s="133">
        <v>268</v>
      </c>
      <c r="F11" s="115"/>
    </row>
    <row r="12" spans="2:6" ht="12.75" customHeight="1" x14ac:dyDescent="0.25">
      <c r="B12" s="161"/>
      <c r="C12" s="5" t="s">
        <v>5</v>
      </c>
      <c r="D12" s="127">
        <v>7.84422727848498</v>
      </c>
      <c r="E12" s="133">
        <v>345</v>
      </c>
      <c r="F12" s="115"/>
    </row>
    <row r="13" spans="2:6" ht="12.75" customHeight="1" x14ac:dyDescent="0.25">
      <c r="B13" s="161"/>
      <c r="C13" s="5" t="s">
        <v>6</v>
      </c>
      <c r="D13" s="127">
        <v>7.3088648384472386</v>
      </c>
      <c r="E13" s="133">
        <v>450</v>
      </c>
      <c r="F13" s="115"/>
    </row>
    <row r="14" spans="2:6" ht="12.75" customHeight="1" x14ac:dyDescent="0.25">
      <c r="B14" s="162"/>
      <c r="C14" s="5" t="s">
        <v>7</v>
      </c>
      <c r="D14" s="127">
        <v>6.2746284066265892</v>
      </c>
      <c r="E14" s="133">
        <v>466</v>
      </c>
      <c r="F14" s="115"/>
    </row>
    <row r="15" spans="2:6" ht="12.75" customHeight="1" x14ac:dyDescent="0.25">
      <c r="B15" s="160" t="s">
        <v>23</v>
      </c>
      <c r="C15" s="5" t="s">
        <v>8</v>
      </c>
      <c r="D15" s="127">
        <v>6.8848506370860232</v>
      </c>
      <c r="E15" s="133">
        <v>719</v>
      </c>
      <c r="F15" s="115"/>
    </row>
    <row r="16" spans="2:6" ht="12.75" customHeight="1" x14ac:dyDescent="0.25">
      <c r="B16" s="161"/>
      <c r="C16" s="5" t="s">
        <v>9</v>
      </c>
      <c r="D16" s="127">
        <v>7.7712930640813909</v>
      </c>
      <c r="E16" s="133">
        <v>461</v>
      </c>
      <c r="F16" s="115"/>
    </row>
    <row r="17" spans="2:6" ht="12.75" customHeight="1" x14ac:dyDescent="0.25">
      <c r="B17" s="162"/>
      <c r="C17" s="5" t="s">
        <v>10</v>
      </c>
      <c r="D17" s="127">
        <v>7.7144993908170312</v>
      </c>
      <c r="E17" s="133">
        <v>344</v>
      </c>
      <c r="F17" s="115"/>
    </row>
    <row r="18" spans="2:6" ht="12.75" customHeight="1" x14ac:dyDescent="0.25">
      <c r="B18" s="160" t="s">
        <v>38</v>
      </c>
      <c r="C18" s="5" t="s">
        <v>37</v>
      </c>
      <c r="D18" s="127">
        <v>7.3851711302766283</v>
      </c>
      <c r="E18" s="133">
        <v>1444</v>
      </c>
      <c r="F18" s="115"/>
    </row>
    <row r="19" spans="2:6" ht="12.75" customHeight="1" x14ac:dyDescent="0.25">
      <c r="B19" s="162"/>
      <c r="C19" s="5" t="s">
        <v>20</v>
      </c>
      <c r="D19" s="127">
        <v>7.6005176385017554</v>
      </c>
      <c r="E19" s="133">
        <v>85</v>
      </c>
      <c r="F19" s="115"/>
    </row>
    <row r="20" spans="2:6" ht="12.75" customHeight="1" x14ac:dyDescent="0.25">
      <c r="B20" s="160" t="s">
        <v>25</v>
      </c>
      <c r="C20" s="5" t="s">
        <v>11</v>
      </c>
      <c r="D20" s="127">
        <v>7.2282676115957374</v>
      </c>
      <c r="E20" s="133">
        <v>453</v>
      </c>
      <c r="F20" s="115"/>
    </row>
    <row r="21" spans="2:6" ht="12.75" customHeight="1" x14ac:dyDescent="0.25">
      <c r="B21" s="161"/>
      <c r="C21" s="5" t="s">
        <v>12</v>
      </c>
      <c r="D21" s="127">
        <v>7.6580545322234883</v>
      </c>
      <c r="E21" s="133">
        <v>654</v>
      </c>
      <c r="F21" s="115"/>
    </row>
    <row r="22" spans="2:6" ht="12.75" customHeight="1" x14ac:dyDescent="0.25">
      <c r="B22" s="162"/>
      <c r="C22" s="5" t="s">
        <v>13</v>
      </c>
      <c r="D22" s="127">
        <v>7.3108924387511287</v>
      </c>
      <c r="E22" s="133">
        <v>422</v>
      </c>
      <c r="F22" s="115"/>
    </row>
    <row r="23" spans="2:6" ht="12.75" customHeight="1" x14ac:dyDescent="0.25">
      <c r="B23" s="160" t="s">
        <v>208</v>
      </c>
      <c r="C23" s="5" t="s">
        <v>14</v>
      </c>
      <c r="D23" s="127">
        <v>7.5122198873133668</v>
      </c>
      <c r="E23" s="133">
        <v>320</v>
      </c>
      <c r="F23" s="115"/>
    </row>
    <row r="24" spans="2:6" ht="12.75" customHeight="1" x14ac:dyDescent="0.25">
      <c r="B24" s="161"/>
      <c r="C24" s="5" t="s">
        <v>15</v>
      </c>
      <c r="D24" s="127">
        <v>7.4036494133257218</v>
      </c>
      <c r="E24" s="133">
        <v>421</v>
      </c>
      <c r="F24" s="115"/>
    </row>
    <row r="25" spans="2:6" ht="12.75" customHeight="1" x14ac:dyDescent="0.25">
      <c r="B25" s="161"/>
      <c r="C25" s="5" t="s">
        <v>16</v>
      </c>
      <c r="D25" s="127">
        <v>7.1279793114574961</v>
      </c>
      <c r="E25" s="133">
        <v>330</v>
      </c>
      <c r="F25" s="115"/>
    </row>
    <row r="26" spans="2:6" ht="12.75" customHeight="1" x14ac:dyDescent="0.25">
      <c r="B26" s="162"/>
      <c r="C26" s="5" t="s">
        <v>17</v>
      </c>
      <c r="D26" s="127">
        <v>7.4538701485759677</v>
      </c>
      <c r="E26" s="133">
        <v>458</v>
      </c>
      <c r="F26" s="115"/>
    </row>
    <row r="27" spans="2:6" ht="12.75" customHeight="1" x14ac:dyDescent="0.25">
      <c r="B27" s="216" t="s">
        <v>207</v>
      </c>
      <c r="C27" s="217"/>
      <c r="D27" s="217"/>
      <c r="E27" s="218"/>
      <c r="F27" s="115"/>
    </row>
    <row r="28" spans="2:6" ht="12.75" customHeight="1" x14ac:dyDescent="0.25">
      <c r="B28" s="187" t="s">
        <v>47</v>
      </c>
      <c r="C28" s="5" t="s">
        <v>206</v>
      </c>
      <c r="D28" s="127">
        <v>6.7246042976482583</v>
      </c>
      <c r="E28" s="35">
        <v>527</v>
      </c>
      <c r="F28" s="115"/>
    </row>
    <row r="29" spans="2:6" ht="12.75" customHeight="1" x14ac:dyDescent="0.25">
      <c r="B29" s="188"/>
      <c r="C29" s="5" t="s">
        <v>98</v>
      </c>
      <c r="D29" s="127">
        <v>7.554493880310404</v>
      </c>
      <c r="E29" s="35">
        <v>815</v>
      </c>
      <c r="F29" s="115"/>
    </row>
    <row r="30" spans="2:6" ht="12.75" customHeight="1" x14ac:dyDescent="0.25">
      <c r="B30" s="189"/>
      <c r="C30" s="5" t="s">
        <v>205</v>
      </c>
      <c r="D30" s="127">
        <v>8.3991534843561517</v>
      </c>
      <c r="E30" s="35">
        <v>172</v>
      </c>
      <c r="F30" s="115"/>
    </row>
    <row r="31" spans="2:6" x14ac:dyDescent="0.25">
      <c r="B31" s="187" t="s">
        <v>204</v>
      </c>
      <c r="C31" s="128" t="s">
        <v>153</v>
      </c>
      <c r="D31" s="127">
        <v>7.5</v>
      </c>
      <c r="E31" s="35">
        <v>1064</v>
      </c>
      <c r="F31" s="115"/>
    </row>
    <row r="32" spans="2:6" x14ac:dyDescent="0.25">
      <c r="B32" s="189"/>
      <c r="C32" s="128" t="s">
        <v>154</v>
      </c>
      <c r="D32" s="127">
        <v>6.8</v>
      </c>
      <c r="E32" s="35">
        <v>190</v>
      </c>
      <c r="F32" s="115"/>
    </row>
    <row r="33" spans="2:6" x14ac:dyDescent="0.25">
      <c r="B33" s="188" t="s">
        <v>203</v>
      </c>
      <c r="C33" s="128" t="s">
        <v>202</v>
      </c>
      <c r="D33" s="127">
        <v>6.8</v>
      </c>
      <c r="E33" s="35">
        <v>79</v>
      </c>
      <c r="F33" s="115"/>
    </row>
    <row r="34" spans="2:6" x14ac:dyDescent="0.25">
      <c r="B34" s="188"/>
      <c r="C34" s="128" t="s">
        <v>201</v>
      </c>
      <c r="D34" s="127">
        <v>6.8</v>
      </c>
      <c r="E34" s="35">
        <v>353</v>
      </c>
      <c r="F34" s="115"/>
    </row>
    <row r="35" spans="2:6" x14ac:dyDescent="0.25">
      <c r="B35" s="189"/>
      <c r="C35" s="128" t="s">
        <v>200</v>
      </c>
      <c r="D35" s="127">
        <v>7.7</v>
      </c>
      <c r="E35" s="35">
        <v>819</v>
      </c>
      <c r="F35" s="115"/>
    </row>
    <row r="36" spans="2:6" ht="12.75" customHeight="1" x14ac:dyDescent="0.25">
      <c r="B36" s="219" t="s">
        <v>199</v>
      </c>
      <c r="C36" s="220"/>
      <c r="D36" s="220"/>
      <c r="E36" s="221"/>
      <c r="F36" s="115"/>
    </row>
    <row r="37" spans="2:6" ht="12.75" customHeight="1" x14ac:dyDescent="0.25">
      <c r="B37" s="187" t="s">
        <v>198</v>
      </c>
      <c r="C37" s="128" t="s">
        <v>197</v>
      </c>
      <c r="D37" s="127">
        <v>5.7</v>
      </c>
      <c r="E37" s="35">
        <v>310</v>
      </c>
    </row>
    <row r="38" spans="2:6" ht="12.75" customHeight="1" x14ac:dyDescent="0.25">
      <c r="B38" s="188"/>
      <c r="C38" s="128" t="s">
        <v>196</v>
      </c>
      <c r="D38" s="127">
        <v>7.4</v>
      </c>
      <c r="E38" s="35">
        <v>522</v>
      </c>
    </row>
    <row r="39" spans="2:6" ht="12.75" customHeight="1" x14ac:dyDescent="0.25">
      <c r="B39" s="188"/>
      <c r="C39" s="128" t="s">
        <v>195</v>
      </c>
      <c r="D39" s="127">
        <v>8.4</v>
      </c>
      <c r="E39" s="35">
        <v>269</v>
      </c>
      <c r="F39" s="115"/>
    </row>
    <row r="40" spans="2:6" ht="12.75" customHeight="1" x14ac:dyDescent="0.25">
      <c r="B40" s="189"/>
      <c r="C40" s="128" t="s">
        <v>194</v>
      </c>
      <c r="D40" s="127">
        <v>8.6999999999999993</v>
      </c>
      <c r="E40" s="35">
        <v>177</v>
      </c>
      <c r="F40" s="115"/>
    </row>
    <row r="41" spans="2:6" x14ac:dyDescent="0.25">
      <c r="B41" s="187" t="s">
        <v>41</v>
      </c>
      <c r="C41" s="5" t="s">
        <v>43</v>
      </c>
      <c r="D41" s="127">
        <v>6.3</v>
      </c>
      <c r="E41" s="35">
        <v>208</v>
      </c>
      <c r="F41" s="115"/>
    </row>
    <row r="42" spans="2:6" x14ac:dyDescent="0.25">
      <c r="B42" s="188"/>
      <c r="C42" s="5" t="s">
        <v>193</v>
      </c>
      <c r="D42" s="127">
        <v>7.3</v>
      </c>
      <c r="E42" s="35">
        <v>271</v>
      </c>
      <c r="F42" s="115"/>
    </row>
    <row r="43" spans="2:6" x14ac:dyDescent="0.25">
      <c r="B43" s="188"/>
      <c r="C43" s="5" t="s">
        <v>192</v>
      </c>
      <c r="D43" s="127">
        <v>7.4</v>
      </c>
      <c r="E43" s="35">
        <v>185</v>
      </c>
      <c r="F43" s="115"/>
    </row>
    <row r="44" spans="2:6" x14ac:dyDescent="0.25">
      <c r="B44" s="189"/>
      <c r="C44" s="128" t="s">
        <v>191</v>
      </c>
      <c r="D44" s="127">
        <v>7.9</v>
      </c>
      <c r="E44" s="35">
        <v>603</v>
      </c>
      <c r="F44" s="115"/>
    </row>
    <row r="45" spans="2:6" ht="12.75" customHeight="1" x14ac:dyDescent="0.25">
      <c r="F45" s="115"/>
    </row>
    <row r="46" spans="2:6" ht="12.75" customHeight="1" x14ac:dyDescent="0.25">
      <c r="F46" s="115"/>
    </row>
    <row r="47" spans="2:6" ht="12.75" customHeight="1" x14ac:dyDescent="0.25">
      <c r="F47" s="115"/>
    </row>
    <row r="48" spans="2:6" ht="12.75" customHeight="1" x14ac:dyDescent="0.25">
      <c r="F48" s="115"/>
    </row>
    <row r="49" spans="6:6" ht="12.75" customHeight="1" x14ac:dyDescent="0.25">
      <c r="F49" s="115"/>
    </row>
    <row r="50" spans="6:6" ht="12.75" customHeight="1" x14ac:dyDescent="0.25">
      <c r="F50" s="115"/>
    </row>
    <row r="51" spans="6:6" ht="12.75" customHeight="1" x14ac:dyDescent="0.25">
      <c r="F51" s="115"/>
    </row>
    <row r="52" spans="6:6" ht="12.75" customHeight="1" x14ac:dyDescent="0.25">
      <c r="F52" s="115"/>
    </row>
    <row r="53" spans="6:6" ht="12.75" customHeight="1" x14ac:dyDescent="0.25">
      <c r="F53" s="115"/>
    </row>
    <row r="54" spans="6:6" ht="12.75" customHeight="1" x14ac:dyDescent="0.25">
      <c r="F54" s="115"/>
    </row>
    <row r="55" spans="6:6" ht="12.75" customHeight="1" x14ac:dyDescent="0.25">
      <c r="F55" s="115"/>
    </row>
    <row r="56" spans="6:6" ht="12.75" customHeight="1" x14ac:dyDescent="0.25">
      <c r="F56" s="115"/>
    </row>
    <row r="57" spans="6:6" ht="12.75" customHeight="1" x14ac:dyDescent="0.25">
      <c r="F57" s="115"/>
    </row>
    <row r="58" spans="6:6" ht="12.75" customHeight="1" x14ac:dyDescent="0.25">
      <c r="F58" s="115"/>
    </row>
    <row r="59" spans="6:6" ht="12.75" customHeight="1" x14ac:dyDescent="0.25">
      <c r="F59" s="115"/>
    </row>
    <row r="60" spans="6:6" ht="12.75" customHeight="1" x14ac:dyDescent="0.25">
      <c r="F60" s="115"/>
    </row>
    <row r="61" spans="6:6" ht="12.75" customHeight="1" x14ac:dyDescent="0.25">
      <c r="F61" s="115"/>
    </row>
    <row r="62" spans="6:6" ht="12.75" customHeight="1" x14ac:dyDescent="0.25">
      <c r="F62" s="115"/>
    </row>
    <row r="63" spans="6:6" ht="12.75" customHeight="1" x14ac:dyDescent="0.25"/>
    <row r="64" spans="6:6" ht="12.75" customHeight="1" x14ac:dyDescent="0.25">
      <c r="F64" s="115"/>
    </row>
    <row r="65" spans="6:6" ht="44.1" customHeight="1" x14ac:dyDescent="0.25">
      <c r="F65" s="115"/>
    </row>
    <row r="66" spans="6:6" ht="15" customHeight="1" x14ac:dyDescent="0.25">
      <c r="F66" s="115"/>
    </row>
    <row r="67" spans="6:6" ht="12.75" customHeight="1" x14ac:dyDescent="0.25">
      <c r="F67" s="115"/>
    </row>
    <row r="68" spans="6:6" ht="12.75" customHeight="1" x14ac:dyDescent="0.25">
      <c r="F68" s="115"/>
    </row>
    <row r="69" spans="6:6" ht="12.75" customHeight="1" x14ac:dyDescent="0.25">
      <c r="F69" s="115"/>
    </row>
    <row r="70" spans="6:6" ht="12.75" customHeight="1" x14ac:dyDescent="0.25">
      <c r="F70" s="115"/>
    </row>
    <row r="71" spans="6:6" ht="12.75" customHeight="1" x14ac:dyDescent="0.25">
      <c r="F71" s="115"/>
    </row>
    <row r="72" spans="6:6" ht="12.75" customHeight="1" x14ac:dyDescent="0.25">
      <c r="F72" s="115"/>
    </row>
    <row r="73" spans="6:6" ht="12.75" customHeight="1" x14ac:dyDescent="0.25">
      <c r="F73" s="115"/>
    </row>
    <row r="74" spans="6:6" ht="12.75" customHeight="1" x14ac:dyDescent="0.25">
      <c r="F74" s="115"/>
    </row>
    <row r="75" spans="6:6" ht="12.75" customHeight="1" x14ac:dyDescent="0.25">
      <c r="F75" s="115"/>
    </row>
    <row r="76" spans="6:6" ht="12.75" customHeight="1" x14ac:dyDescent="0.25">
      <c r="F76" s="115"/>
    </row>
    <row r="77" spans="6:6" ht="12.75" customHeight="1" x14ac:dyDescent="0.25">
      <c r="F77" s="115"/>
    </row>
    <row r="78" spans="6:6" ht="12.75" customHeight="1" x14ac:dyDescent="0.25">
      <c r="F78" s="115"/>
    </row>
    <row r="79" spans="6:6" ht="12.75" customHeight="1" x14ac:dyDescent="0.25">
      <c r="F79" s="115"/>
    </row>
    <row r="80" spans="6:6" ht="12.75" customHeight="1" x14ac:dyDescent="0.25">
      <c r="F80" s="115"/>
    </row>
    <row r="81" spans="6:6" ht="12.75" customHeight="1" x14ac:dyDescent="0.25">
      <c r="F81" s="115"/>
    </row>
    <row r="82" spans="6:6" ht="12.75" customHeight="1" x14ac:dyDescent="0.25">
      <c r="F82" s="115"/>
    </row>
    <row r="83" spans="6:6" ht="12.75" customHeight="1" x14ac:dyDescent="0.25">
      <c r="F83" s="115"/>
    </row>
    <row r="84" spans="6:6" ht="12.75" customHeight="1" x14ac:dyDescent="0.25"/>
    <row r="85" spans="6:6" ht="12.75" customHeight="1" x14ac:dyDescent="0.25"/>
    <row r="86" spans="6:6" ht="12.75" customHeight="1" x14ac:dyDescent="0.25"/>
    <row r="90" spans="6:6" ht="12.75" customHeight="1" x14ac:dyDescent="0.25">
      <c r="F90" s="115"/>
    </row>
    <row r="91" spans="6:6" ht="44.1" customHeight="1" x14ac:dyDescent="0.25">
      <c r="F91" s="115"/>
    </row>
    <row r="92" spans="6:6" ht="12.75" customHeight="1" x14ac:dyDescent="0.25">
      <c r="F92" s="115"/>
    </row>
    <row r="93" spans="6:6" ht="12.75" customHeight="1" x14ac:dyDescent="0.25">
      <c r="F93" s="115"/>
    </row>
    <row r="94" spans="6:6" ht="12.75" customHeight="1" x14ac:dyDescent="0.25">
      <c r="F94" s="115"/>
    </row>
    <row r="95" spans="6:6" ht="12.75" customHeight="1" x14ac:dyDescent="0.25">
      <c r="F95" s="115"/>
    </row>
    <row r="96" spans="6:6" ht="12.75" customHeight="1" x14ac:dyDescent="0.25">
      <c r="F96" s="115"/>
    </row>
    <row r="97" spans="6:6" ht="12.75" customHeight="1" x14ac:dyDescent="0.25">
      <c r="F97" s="115"/>
    </row>
    <row r="98" spans="6:6" ht="12.75" customHeight="1" x14ac:dyDescent="0.25">
      <c r="F98" s="115"/>
    </row>
    <row r="99" spans="6:6" ht="12.75" customHeight="1" x14ac:dyDescent="0.25">
      <c r="F99" s="115"/>
    </row>
    <row r="100" spans="6:6" ht="12.75" customHeight="1" x14ac:dyDescent="0.25">
      <c r="F100" s="115"/>
    </row>
    <row r="101" spans="6:6" ht="12.75" customHeight="1" x14ac:dyDescent="0.25">
      <c r="F101" s="115"/>
    </row>
    <row r="102" spans="6:6" ht="12.75" customHeight="1" x14ac:dyDescent="0.25">
      <c r="F102" s="115"/>
    </row>
    <row r="103" spans="6:6" ht="12.75" customHeight="1" x14ac:dyDescent="0.25">
      <c r="F103" s="115"/>
    </row>
    <row r="104" spans="6:6" ht="12.75" customHeight="1" x14ac:dyDescent="0.25">
      <c r="F104" s="115"/>
    </row>
    <row r="105" spans="6:6" ht="12.75" customHeight="1" x14ac:dyDescent="0.25">
      <c r="F105" s="115"/>
    </row>
    <row r="106" spans="6:6" ht="12.75" customHeight="1" x14ac:dyDescent="0.25">
      <c r="F106" s="115"/>
    </row>
    <row r="107" spans="6:6" ht="12.75" customHeight="1" x14ac:dyDescent="0.25">
      <c r="F107" s="115"/>
    </row>
    <row r="108" spans="6:6" ht="12.75" customHeight="1" x14ac:dyDescent="0.25">
      <c r="F108" s="115"/>
    </row>
    <row r="109" spans="6:6" ht="12.75" customHeight="1" x14ac:dyDescent="0.25">
      <c r="F109" s="115"/>
    </row>
    <row r="110" spans="6:6" ht="12.75" customHeight="1" x14ac:dyDescent="0.25">
      <c r="F110" s="115"/>
    </row>
    <row r="111" spans="6:6" ht="12.75" customHeight="1" x14ac:dyDescent="0.25">
      <c r="F111" s="115"/>
    </row>
    <row r="112" spans="6:6" ht="12.75" customHeight="1" x14ac:dyDescent="0.25">
      <c r="F112" s="115"/>
    </row>
    <row r="113" spans="6:6" ht="12.75" customHeight="1" x14ac:dyDescent="0.25">
      <c r="F113" s="115"/>
    </row>
    <row r="114" spans="6:6" ht="12.75" customHeight="1" x14ac:dyDescent="0.25"/>
    <row r="115" spans="6:6" ht="12.75" customHeight="1" x14ac:dyDescent="0.25">
      <c r="F115" s="115"/>
    </row>
    <row r="116" spans="6:6" ht="44.1" customHeight="1" x14ac:dyDescent="0.25">
      <c r="F116" s="115"/>
    </row>
    <row r="117" spans="6:6" ht="15" customHeight="1" x14ac:dyDescent="0.25">
      <c r="F117" s="115"/>
    </row>
    <row r="118" spans="6:6" ht="12.75" customHeight="1" x14ac:dyDescent="0.25">
      <c r="F118" s="115"/>
    </row>
    <row r="119" spans="6:6" ht="12.75" customHeight="1" x14ac:dyDescent="0.25">
      <c r="F119" s="115"/>
    </row>
    <row r="120" spans="6:6" ht="12.75" customHeight="1" x14ac:dyDescent="0.25">
      <c r="F120" s="115"/>
    </row>
    <row r="121" spans="6:6" ht="12.75" customHeight="1" x14ac:dyDescent="0.25">
      <c r="F121" s="115"/>
    </row>
    <row r="122" spans="6:6" ht="12.75" customHeight="1" x14ac:dyDescent="0.25">
      <c r="F122" s="115"/>
    </row>
    <row r="123" spans="6:6" ht="12.75" customHeight="1" x14ac:dyDescent="0.25">
      <c r="F123" s="115"/>
    </row>
    <row r="124" spans="6:6" ht="12.75" customHeight="1" x14ac:dyDescent="0.25">
      <c r="F124" s="115"/>
    </row>
    <row r="125" spans="6:6" ht="12.75" customHeight="1" x14ac:dyDescent="0.25">
      <c r="F125" s="115"/>
    </row>
    <row r="126" spans="6:6" ht="12.75" customHeight="1" x14ac:dyDescent="0.25">
      <c r="F126" s="115"/>
    </row>
    <row r="127" spans="6:6" ht="12.75" customHeight="1" x14ac:dyDescent="0.25">
      <c r="F127" s="115"/>
    </row>
    <row r="128" spans="6:6" ht="12.75" customHeight="1" x14ac:dyDescent="0.25">
      <c r="F128" s="115"/>
    </row>
    <row r="129" spans="6:6" ht="12.75" customHeight="1" x14ac:dyDescent="0.25">
      <c r="F129" s="115"/>
    </row>
    <row r="130" spans="6:6" ht="12.75" customHeight="1" x14ac:dyDescent="0.25">
      <c r="F130" s="115"/>
    </row>
    <row r="131" spans="6:6" ht="12.75" customHeight="1" x14ac:dyDescent="0.25">
      <c r="F131" s="115"/>
    </row>
    <row r="132" spans="6:6" ht="12.75" customHeight="1" x14ac:dyDescent="0.25">
      <c r="F132" s="115"/>
    </row>
    <row r="133" spans="6:6" ht="12.75" customHeight="1" x14ac:dyDescent="0.25">
      <c r="F133" s="115"/>
    </row>
    <row r="134" spans="6:6" ht="12.75" customHeight="1" x14ac:dyDescent="0.25">
      <c r="F134" s="115"/>
    </row>
    <row r="135" spans="6:6" ht="12.75" customHeight="1" x14ac:dyDescent="0.25"/>
    <row r="136" spans="6:6" ht="12.75" customHeight="1" x14ac:dyDescent="0.25"/>
    <row r="137" spans="6:6" ht="12.75" customHeight="1" x14ac:dyDescent="0.25"/>
    <row r="138" spans="6:6" ht="12.75" customHeight="1" x14ac:dyDescent="0.25"/>
    <row r="139" spans="6:6" ht="12.75" customHeight="1" x14ac:dyDescent="0.25"/>
    <row r="140" spans="6:6" ht="12.75" customHeight="1" x14ac:dyDescent="0.25"/>
    <row r="141" spans="6:6" ht="12.75" customHeight="1" x14ac:dyDescent="0.25">
      <c r="F141" s="115"/>
    </row>
    <row r="142" spans="6:6" ht="44.1" customHeight="1" x14ac:dyDescent="0.25">
      <c r="F142" s="115"/>
    </row>
    <row r="143" spans="6:6" ht="12.75" customHeight="1" x14ac:dyDescent="0.25">
      <c r="F143" s="115"/>
    </row>
    <row r="144" spans="6:6" ht="12.75" customHeight="1" x14ac:dyDescent="0.25">
      <c r="F144" s="115"/>
    </row>
    <row r="145" spans="6:6" ht="12.75" customHeight="1" x14ac:dyDescent="0.25">
      <c r="F145" s="115"/>
    </row>
    <row r="146" spans="6:6" ht="12.75" customHeight="1" x14ac:dyDescent="0.25">
      <c r="F146" s="115"/>
    </row>
    <row r="147" spans="6:6" ht="12.75" customHeight="1" x14ac:dyDescent="0.25">
      <c r="F147" s="115"/>
    </row>
    <row r="148" spans="6:6" ht="12.75" customHeight="1" x14ac:dyDescent="0.25">
      <c r="F148" s="115"/>
    </row>
    <row r="149" spans="6:6" ht="12.75" customHeight="1" x14ac:dyDescent="0.25">
      <c r="F149" s="115"/>
    </row>
    <row r="150" spans="6:6" ht="12.75" customHeight="1" x14ac:dyDescent="0.25">
      <c r="F150" s="115"/>
    </row>
    <row r="151" spans="6:6" ht="12.75" customHeight="1" x14ac:dyDescent="0.25">
      <c r="F151" s="115"/>
    </row>
    <row r="152" spans="6:6" ht="12.75" customHeight="1" x14ac:dyDescent="0.25">
      <c r="F152" s="115"/>
    </row>
    <row r="153" spans="6:6" ht="12.75" customHeight="1" x14ac:dyDescent="0.25">
      <c r="F153" s="115"/>
    </row>
    <row r="154" spans="6:6" ht="12.75" customHeight="1" x14ac:dyDescent="0.25">
      <c r="F154" s="115"/>
    </row>
    <row r="155" spans="6:6" ht="12.75" customHeight="1" x14ac:dyDescent="0.25">
      <c r="F155" s="115"/>
    </row>
    <row r="156" spans="6:6" ht="12.75" customHeight="1" x14ac:dyDescent="0.25">
      <c r="F156" s="115"/>
    </row>
    <row r="157" spans="6:6" ht="12.75" customHeight="1" x14ac:dyDescent="0.25">
      <c r="F157" s="115"/>
    </row>
    <row r="158" spans="6:6" ht="12.75" customHeight="1" x14ac:dyDescent="0.25">
      <c r="F158" s="115"/>
    </row>
    <row r="159" spans="6:6" ht="12.75" customHeight="1" x14ac:dyDescent="0.25">
      <c r="F159" s="115"/>
    </row>
    <row r="160" spans="6:6" ht="12.75" customHeight="1" x14ac:dyDescent="0.25">
      <c r="F160" s="115"/>
    </row>
    <row r="161" spans="6:6" ht="12.75" customHeight="1" x14ac:dyDescent="0.25">
      <c r="F161" s="115"/>
    </row>
    <row r="162" spans="6:6" ht="12.75" customHeight="1" x14ac:dyDescent="0.25">
      <c r="F162" s="115"/>
    </row>
    <row r="163" spans="6:6" ht="12.75" customHeight="1" x14ac:dyDescent="0.25">
      <c r="F163" s="115"/>
    </row>
    <row r="164" spans="6:6" ht="12.75" customHeight="1" x14ac:dyDescent="0.25">
      <c r="F164" s="115"/>
    </row>
    <row r="165" spans="6:6" ht="12.75" customHeight="1" x14ac:dyDescent="0.25"/>
    <row r="166" spans="6:6" ht="12.75" customHeight="1" x14ac:dyDescent="0.25">
      <c r="F166" s="115"/>
    </row>
    <row r="167" spans="6:6" ht="44.1" customHeight="1" x14ac:dyDescent="0.25">
      <c r="F167" s="115"/>
    </row>
    <row r="168" spans="6:6" ht="15" customHeight="1" x14ac:dyDescent="0.25">
      <c r="F168" s="115"/>
    </row>
    <row r="169" spans="6:6" ht="12.75" customHeight="1" x14ac:dyDescent="0.25">
      <c r="F169" s="115"/>
    </row>
    <row r="170" spans="6:6" ht="12.75" customHeight="1" x14ac:dyDescent="0.25">
      <c r="F170" s="115"/>
    </row>
    <row r="171" spans="6:6" ht="12.75" customHeight="1" x14ac:dyDescent="0.25">
      <c r="F171" s="115"/>
    </row>
    <row r="172" spans="6:6" ht="12.75" customHeight="1" x14ac:dyDescent="0.25">
      <c r="F172" s="115"/>
    </row>
    <row r="173" spans="6:6" ht="12.75" customHeight="1" x14ac:dyDescent="0.25">
      <c r="F173" s="115"/>
    </row>
    <row r="174" spans="6:6" ht="12.75" customHeight="1" x14ac:dyDescent="0.25">
      <c r="F174" s="115"/>
    </row>
    <row r="175" spans="6:6" ht="12.75" customHeight="1" x14ac:dyDescent="0.25">
      <c r="F175" s="115"/>
    </row>
    <row r="176" spans="6:6" ht="12.75" customHeight="1" x14ac:dyDescent="0.25">
      <c r="F176" s="115"/>
    </row>
    <row r="177" spans="6:6" ht="12.75" customHeight="1" x14ac:dyDescent="0.25">
      <c r="F177" s="115"/>
    </row>
    <row r="178" spans="6:6" ht="12.75" customHeight="1" x14ac:dyDescent="0.25">
      <c r="F178" s="115"/>
    </row>
    <row r="179" spans="6:6" ht="12.75" customHeight="1" x14ac:dyDescent="0.25">
      <c r="F179" s="115"/>
    </row>
    <row r="180" spans="6:6" ht="12.75" customHeight="1" x14ac:dyDescent="0.25">
      <c r="F180" s="115"/>
    </row>
    <row r="181" spans="6:6" ht="12.75" customHeight="1" x14ac:dyDescent="0.25">
      <c r="F181" s="115"/>
    </row>
    <row r="182" spans="6:6" ht="12.75" customHeight="1" x14ac:dyDescent="0.25">
      <c r="F182" s="115"/>
    </row>
    <row r="183" spans="6:6" ht="12.75" customHeight="1" x14ac:dyDescent="0.25">
      <c r="F183" s="115"/>
    </row>
    <row r="184" spans="6:6" ht="12.75" customHeight="1" x14ac:dyDescent="0.25">
      <c r="F184" s="115"/>
    </row>
    <row r="185" spans="6:6" ht="12.75" customHeight="1" x14ac:dyDescent="0.25">
      <c r="F185" s="115"/>
    </row>
    <row r="186" spans="6:6" ht="12.75" customHeight="1" x14ac:dyDescent="0.25"/>
    <row r="187" spans="6:6" ht="12.75" customHeight="1" x14ac:dyDescent="0.25"/>
    <row r="188" spans="6:6" ht="12.75" customHeight="1" x14ac:dyDescent="0.25"/>
  </sheetData>
  <mergeCells count="15">
    <mergeCell ref="B20:B22"/>
    <mergeCell ref="B23:B26"/>
    <mergeCell ref="B5:C7"/>
    <mergeCell ref="B36:E36"/>
    <mergeCell ref="B41:B44"/>
    <mergeCell ref="B37:B40"/>
    <mergeCell ref="B27:E27"/>
    <mergeCell ref="B28:B30"/>
    <mergeCell ref="B31:B32"/>
    <mergeCell ref="B33:B35"/>
    <mergeCell ref="D5:E6"/>
    <mergeCell ref="B8:B10"/>
    <mergeCell ref="B11:B14"/>
    <mergeCell ref="B15:B17"/>
    <mergeCell ref="B18:B19"/>
  </mergeCells>
  <conditionalFormatting sqref="E28:E30">
    <cfRule type="cellIs" dxfId="39" priority="3" operator="lessThan">
      <formula>10</formula>
    </cfRule>
  </conditionalFormatting>
  <conditionalFormatting sqref="E31:E35">
    <cfRule type="cellIs" dxfId="38" priority="2" operator="lessThan">
      <formula>10</formula>
    </cfRule>
  </conditionalFormatting>
  <conditionalFormatting sqref="E37:E44">
    <cfRule type="cellIs" dxfId="37" priority="1" operator="lessThan">
      <formula>10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7"/>
  <sheetViews>
    <sheetView showGridLines="0" workbookViewId="0">
      <pane xSplit="3" ySplit="5" topLeftCell="D6" activePane="bottomRight" state="frozen"/>
      <selection activeCell="D109" sqref="D109"/>
      <selection pane="topRight" activeCell="D109" sqref="D109"/>
      <selection pane="bottomLeft" activeCell="D109" sqref="D109"/>
      <selection pane="bottomRight" activeCell="D109" sqref="D109"/>
    </sheetView>
  </sheetViews>
  <sheetFormatPr baseColWidth="10" defaultRowHeight="15" x14ac:dyDescent="0.25"/>
  <cols>
    <col min="1" max="1" width="2" style="8" customWidth="1"/>
    <col min="2" max="2" width="14.140625" style="8" customWidth="1"/>
    <col min="3" max="6" width="11.42578125" style="8"/>
    <col min="7" max="7" width="10.5703125" style="8" customWidth="1"/>
    <col min="8" max="9" width="11.42578125" style="8"/>
    <col min="10" max="10" width="3.140625" style="8" customWidth="1"/>
    <col min="11" max="11" width="11.42578125" style="8"/>
    <col min="17" max="17" width="4.28515625" customWidth="1"/>
    <col min="24" max="24" width="4.140625" customWidth="1"/>
    <col min="31" max="31" width="4.42578125" customWidth="1"/>
    <col min="38" max="38" width="4" customWidth="1"/>
  </cols>
  <sheetData>
    <row r="1" spans="2:44" x14ac:dyDescent="0.25">
      <c r="L1" s="8"/>
      <c r="M1" s="8"/>
      <c r="N1" s="8"/>
      <c r="O1" s="8"/>
      <c r="P1" s="8"/>
      <c r="R1" s="8"/>
      <c r="S1" s="8"/>
      <c r="T1" s="8"/>
      <c r="U1" s="8"/>
      <c r="V1" s="8"/>
      <c r="W1" s="8"/>
      <c r="Y1" s="8"/>
      <c r="Z1" s="8"/>
      <c r="AA1" s="8"/>
      <c r="AB1" s="8"/>
      <c r="AC1" s="8"/>
      <c r="AD1" s="8"/>
      <c r="AF1" s="8"/>
      <c r="AG1" s="8"/>
      <c r="AH1" s="8"/>
      <c r="AI1" s="8"/>
      <c r="AJ1" s="8"/>
      <c r="AK1" s="8"/>
      <c r="AM1" s="8"/>
      <c r="AN1" s="8"/>
      <c r="AO1" s="8"/>
      <c r="AP1" s="8"/>
      <c r="AQ1" s="8"/>
      <c r="AR1" s="8"/>
    </row>
    <row r="2" spans="2:44" ht="15.75" x14ac:dyDescent="0.25">
      <c r="B2" s="102" t="s">
        <v>239</v>
      </c>
      <c r="L2" s="8"/>
      <c r="M2" s="8"/>
      <c r="N2" s="8"/>
      <c r="O2" s="8"/>
      <c r="P2" s="8"/>
      <c r="R2" s="8"/>
      <c r="S2" s="8"/>
      <c r="T2" s="8"/>
      <c r="U2" s="8"/>
      <c r="V2" s="8"/>
      <c r="W2" s="8"/>
      <c r="Y2" s="8"/>
      <c r="Z2" s="8"/>
      <c r="AA2" s="8"/>
      <c r="AB2" s="8"/>
      <c r="AC2" s="8"/>
      <c r="AD2" s="8"/>
      <c r="AF2" s="8"/>
      <c r="AG2" s="8"/>
      <c r="AH2" s="8"/>
      <c r="AI2" s="8"/>
      <c r="AJ2" s="8"/>
      <c r="AK2" s="8"/>
      <c r="AM2" s="8"/>
      <c r="AN2" s="8"/>
      <c r="AO2" s="8"/>
      <c r="AP2" s="8"/>
      <c r="AQ2" s="8"/>
      <c r="AR2" s="8"/>
    </row>
    <row r="3" spans="2:44" x14ac:dyDescent="0.25">
      <c r="L3" s="8"/>
      <c r="M3" s="8"/>
      <c r="N3" s="8"/>
      <c r="O3" s="8"/>
      <c r="P3" s="8"/>
      <c r="R3" s="8"/>
      <c r="S3" s="8"/>
      <c r="T3" s="8"/>
      <c r="U3" s="8"/>
      <c r="V3" s="8"/>
      <c r="W3" s="8"/>
      <c r="Y3" s="8"/>
      <c r="Z3" s="8"/>
      <c r="AA3" s="8"/>
      <c r="AB3" s="8"/>
      <c r="AC3" s="8"/>
      <c r="AD3" s="8"/>
      <c r="AF3" s="8"/>
      <c r="AG3" s="8"/>
      <c r="AH3" s="8"/>
      <c r="AI3" s="8"/>
      <c r="AJ3" s="8"/>
      <c r="AK3" s="8"/>
      <c r="AM3" s="8"/>
      <c r="AN3" s="8"/>
      <c r="AO3" s="8"/>
      <c r="AP3" s="8"/>
      <c r="AQ3" s="8"/>
      <c r="AR3" s="8"/>
    </row>
    <row r="4" spans="2:44" ht="15" customHeight="1" x14ac:dyDescent="0.25">
      <c r="B4" s="191" t="s">
        <v>26</v>
      </c>
      <c r="C4" s="191"/>
      <c r="D4" s="222" t="s">
        <v>237</v>
      </c>
      <c r="E4" s="223"/>
      <c r="F4" s="223"/>
      <c r="G4" s="223"/>
      <c r="H4" s="223"/>
      <c r="I4" s="224"/>
      <c r="K4" s="222" t="s">
        <v>236</v>
      </c>
      <c r="L4" s="223"/>
      <c r="M4" s="223"/>
      <c r="N4" s="223"/>
      <c r="O4" s="223"/>
      <c r="P4" s="224"/>
      <c r="R4" s="222" t="s">
        <v>235</v>
      </c>
      <c r="S4" s="223"/>
      <c r="T4" s="223"/>
      <c r="U4" s="223"/>
      <c r="V4" s="223"/>
      <c r="W4" s="224"/>
      <c r="Y4" s="222" t="s">
        <v>234</v>
      </c>
      <c r="Z4" s="223"/>
      <c r="AA4" s="223"/>
      <c r="AB4" s="223"/>
      <c r="AC4" s="223"/>
      <c r="AD4" s="224"/>
      <c r="AF4" s="222" t="s">
        <v>233</v>
      </c>
      <c r="AG4" s="223"/>
      <c r="AH4" s="223"/>
      <c r="AI4" s="223"/>
      <c r="AJ4" s="223"/>
      <c r="AK4" s="224"/>
      <c r="AM4" s="222" t="s">
        <v>232</v>
      </c>
      <c r="AN4" s="223"/>
      <c r="AO4" s="223"/>
      <c r="AP4" s="223"/>
      <c r="AQ4" s="223"/>
      <c r="AR4" s="224"/>
    </row>
    <row r="5" spans="2:44" ht="44.1" customHeight="1" x14ac:dyDescent="0.25">
      <c r="B5" s="191"/>
      <c r="C5" s="191"/>
      <c r="D5" s="103" t="s">
        <v>19</v>
      </c>
      <c r="E5" s="104" t="s">
        <v>231</v>
      </c>
      <c r="F5" s="104" t="s">
        <v>230</v>
      </c>
      <c r="G5" s="104" t="s">
        <v>229</v>
      </c>
      <c r="H5" s="104" t="s">
        <v>44</v>
      </c>
      <c r="I5" s="104" t="s">
        <v>228</v>
      </c>
      <c r="K5" s="103" t="s">
        <v>19</v>
      </c>
      <c r="L5" s="104" t="s">
        <v>231</v>
      </c>
      <c r="M5" s="104" t="s">
        <v>230</v>
      </c>
      <c r="N5" s="104" t="s">
        <v>229</v>
      </c>
      <c r="O5" s="104" t="s">
        <v>44</v>
      </c>
      <c r="P5" s="104" t="s">
        <v>228</v>
      </c>
      <c r="R5" s="103" t="s">
        <v>19</v>
      </c>
      <c r="S5" s="104" t="s">
        <v>231</v>
      </c>
      <c r="T5" s="104" t="s">
        <v>230</v>
      </c>
      <c r="U5" s="104" t="s">
        <v>229</v>
      </c>
      <c r="V5" s="104" t="s">
        <v>44</v>
      </c>
      <c r="W5" s="104" t="s">
        <v>228</v>
      </c>
      <c r="Y5" s="103" t="s">
        <v>19</v>
      </c>
      <c r="Z5" s="104" t="s">
        <v>231</v>
      </c>
      <c r="AA5" s="104" t="s">
        <v>230</v>
      </c>
      <c r="AB5" s="104" t="s">
        <v>229</v>
      </c>
      <c r="AC5" s="104" t="s">
        <v>44</v>
      </c>
      <c r="AD5" s="104" t="s">
        <v>228</v>
      </c>
      <c r="AF5" s="103" t="s">
        <v>19</v>
      </c>
      <c r="AG5" s="104" t="s">
        <v>231</v>
      </c>
      <c r="AH5" s="104" t="s">
        <v>230</v>
      </c>
      <c r="AI5" s="104" t="s">
        <v>229</v>
      </c>
      <c r="AJ5" s="104" t="s">
        <v>44</v>
      </c>
      <c r="AK5" s="104" t="s">
        <v>228</v>
      </c>
      <c r="AM5" s="103" t="s">
        <v>19</v>
      </c>
      <c r="AN5" s="104" t="s">
        <v>231</v>
      </c>
      <c r="AO5" s="104" t="s">
        <v>230</v>
      </c>
      <c r="AP5" s="104" t="s">
        <v>229</v>
      </c>
      <c r="AQ5" s="104" t="s">
        <v>44</v>
      </c>
      <c r="AR5" s="104" t="s">
        <v>228</v>
      </c>
    </row>
    <row r="6" spans="2:44" ht="12.75" customHeight="1" x14ac:dyDescent="0.25">
      <c r="B6" s="187" t="s">
        <v>21</v>
      </c>
      <c r="C6" s="105" t="s">
        <v>19</v>
      </c>
      <c r="D6" s="2">
        <v>553828.69294807035</v>
      </c>
      <c r="E6" s="2">
        <v>209934.66994882823</v>
      </c>
      <c r="F6" s="2">
        <v>122196.10582439022</v>
      </c>
      <c r="G6" s="2">
        <v>65561.463036478934</v>
      </c>
      <c r="H6" s="2">
        <v>124300.34163999774</v>
      </c>
      <c r="I6" s="2">
        <v>31836.112498375362</v>
      </c>
      <c r="K6" s="2">
        <v>553600.2992357919</v>
      </c>
      <c r="L6" s="2">
        <v>197797.55246413703</v>
      </c>
      <c r="M6" s="2">
        <v>90471.1664765936</v>
      </c>
      <c r="N6" s="2">
        <v>88102.479751183826</v>
      </c>
      <c r="O6" s="2">
        <v>135731.66210118626</v>
      </c>
      <c r="P6" s="2">
        <v>41497.438442691076</v>
      </c>
      <c r="R6" s="2">
        <v>554440.65507501923</v>
      </c>
      <c r="S6" s="2">
        <v>220710.95683140104</v>
      </c>
      <c r="T6" s="2">
        <v>125802.01453575658</v>
      </c>
      <c r="U6" s="2">
        <v>120804.6361601036</v>
      </c>
      <c r="V6" s="2">
        <v>72151.720022108493</v>
      </c>
      <c r="W6" s="2">
        <v>14971.327525649449</v>
      </c>
      <c r="Y6" s="2">
        <v>554253.82548318256</v>
      </c>
      <c r="Z6" s="2">
        <v>193092.8648182805</v>
      </c>
      <c r="AA6" s="2">
        <v>106368.6978533346</v>
      </c>
      <c r="AB6" s="2">
        <v>124679.04294580797</v>
      </c>
      <c r="AC6" s="2">
        <v>94602.85759491814</v>
      </c>
      <c r="AD6" s="2">
        <v>35510.362270841339</v>
      </c>
      <c r="AF6" s="2">
        <v>553472.87281786487</v>
      </c>
      <c r="AG6" s="2">
        <v>202304.66113778492</v>
      </c>
      <c r="AH6" s="2">
        <v>69781.092874987327</v>
      </c>
      <c r="AI6" s="2">
        <v>73120.564679260802</v>
      </c>
      <c r="AJ6" s="2">
        <v>102434.66762024202</v>
      </c>
      <c r="AK6" s="2">
        <v>105831.88650558972</v>
      </c>
      <c r="AM6" s="2">
        <v>553473.16764186393</v>
      </c>
      <c r="AN6" s="2">
        <v>188829.20546723009</v>
      </c>
      <c r="AO6" s="2">
        <v>76911.004856863874</v>
      </c>
      <c r="AP6" s="2">
        <v>108967.43713551039</v>
      </c>
      <c r="AQ6" s="2">
        <v>133438.50453082149</v>
      </c>
      <c r="AR6" s="2">
        <v>45327.015651438051</v>
      </c>
    </row>
    <row r="7" spans="2:44" ht="12.75" customHeight="1" x14ac:dyDescent="0.25">
      <c r="B7" s="188"/>
      <c r="C7" s="5" t="s">
        <v>2</v>
      </c>
      <c r="D7" s="2">
        <v>271946.84315799421</v>
      </c>
      <c r="E7" s="3">
        <v>88401.344269981957</v>
      </c>
      <c r="F7" s="3">
        <v>60002.280629477988</v>
      </c>
      <c r="G7" s="3">
        <v>37084.167229673651</v>
      </c>
      <c r="H7" s="3">
        <v>68749.905635937073</v>
      </c>
      <c r="I7" s="3">
        <v>17709.145392923565</v>
      </c>
      <c r="K7" s="2">
        <v>271494.87801714434</v>
      </c>
      <c r="L7" s="3">
        <v>61302.907666018618</v>
      </c>
      <c r="M7" s="3">
        <v>37060.035622845011</v>
      </c>
      <c r="N7" s="3">
        <v>56043.698383498224</v>
      </c>
      <c r="O7" s="3">
        <v>86830.118943649781</v>
      </c>
      <c r="P7" s="3">
        <v>30258.117401132669</v>
      </c>
      <c r="R7" s="2">
        <v>272671.8926799008</v>
      </c>
      <c r="S7" s="3">
        <v>103625.91901436262</v>
      </c>
      <c r="T7" s="3">
        <v>58011.563166809538</v>
      </c>
      <c r="U7" s="3">
        <v>61971.310361303971</v>
      </c>
      <c r="V7" s="3">
        <v>41065.898492165128</v>
      </c>
      <c r="W7" s="3">
        <v>7997.2016452595835</v>
      </c>
      <c r="Y7" s="2">
        <v>272198.46308806422</v>
      </c>
      <c r="Z7" s="3">
        <v>79038.629445460596</v>
      </c>
      <c r="AA7" s="3">
        <v>44703.210681139717</v>
      </c>
      <c r="AB7" s="3">
        <v>66722.521313249628</v>
      </c>
      <c r="AC7" s="3">
        <v>57139.571350003054</v>
      </c>
      <c r="AD7" s="3">
        <v>24594.530298211197</v>
      </c>
      <c r="AF7" s="2">
        <v>271820.79770344868</v>
      </c>
      <c r="AG7" s="3">
        <v>53756.724783631151</v>
      </c>
      <c r="AH7" s="3">
        <v>21127.457923937705</v>
      </c>
      <c r="AI7" s="3">
        <v>39900.419317197659</v>
      </c>
      <c r="AJ7" s="3">
        <v>68931.648398788166</v>
      </c>
      <c r="AK7" s="3">
        <v>88104.547279893974</v>
      </c>
      <c r="AM7" s="2">
        <v>271403.56995262805</v>
      </c>
      <c r="AN7" s="3">
        <v>56703.899079599483</v>
      </c>
      <c r="AO7" s="3">
        <v>30030.240821659532</v>
      </c>
      <c r="AP7" s="3">
        <v>50878.163783027674</v>
      </c>
      <c r="AQ7" s="3">
        <v>99727.084387344352</v>
      </c>
      <c r="AR7" s="3">
        <v>34064.181880997021</v>
      </c>
    </row>
    <row r="8" spans="2:44" ht="12.75" customHeight="1" x14ac:dyDescent="0.25">
      <c r="B8" s="189"/>
      <c r="C8" s="5" t="s">
        <v>3</v>
      </c>
      <c r="D8" s="2">
        <v>281881.8497900762</v>
      </c>
      <c r="E8" s="3">
        <v>121533.32567884626</v>
      </c>
      <c r="F8" s="3">
        <v>62193.825194912235</v>
      </c>
      <c r="G8" s="3">
        <v>28477.29580680529</v>
      </c>
      <c r="H8" s="3">
        <v>55550.43600406067</v>
      </c>
      <c r="I8" s="3">
        <v>14126.967105451795</v>
      </c>
      <c r="K8" s="2">
        <v>282105.42121864751</v>
      </c>
      <c r="L8" s="3">
        <v>136494.64479811842</v>
      </c>
      <c r="M8" s="3">
        <v>53411.130853748589</v>
      </c>
      <c r="N8" s="3">
        <v>32058.781367685595</v>
      </c>
      <c r="O8" s="3">
        <v>48901.543157536478</v>
      </c>
      <c r="P8" s="3">
        <v>11239.321041558407</v>
      </c>
      <c r="R8" s="2">
        <v>281768.76239511836</v>
      </c>
      <c r="S8" s="3">
        <v>117085.03781703842</v>
      </c>
      <c r="T8" s="3">
        <v>67790.451368947033</v>
      </c>
      <c r="U8" s="3">
        <v>58833.325798799633</v>
      </c>
      <c r="V8" s="3">
        <v>31085.821529943365</v>
      </c>
      <c r="W8" s="3">
        <v>6974.1258803898654</v>
      </c>
      <c r="Y8" s="2">
        <v>282055.36239511834</v>
      </c>
      <c r="Z8" s="3">
        <v>114054.23537281992</v>
      </c>
      <c r="AA8" s="3">
        <v>61665.487172194873</v>
      </c>
      <c r="AB8" s="3">
        <v>57956.521632558353</v>
      </c>
      <c r="AC8" s="3">
        <v>37463.286244915078</v>
      </c>
      <c r="AD8" s="3">
        <v>10915.831972630142</v>
      </c>
      <c r="AF8" s="2">
        <v>281652.07511441613</v>
      </c>
      <c r="AG8" s="3">
        <v>148547.93635415376</v>
      </c>
      <c r="AH8" s="3">
        <v>48653.634951049622</v>
      </c>
      <c r="AI8" s="3">
        <v>33220.145362063144</v>
      </c>
      <c r="AJ8" s="3">
        <v>33503.019221453855</v>
      </c>
      <c r="AK8" s="3">
        <v>17727.339225695749</v>
      </c>
      <c r="AM8" s="2">
        <v>282069.59768923582</v>
      </c>
      <c r="AN8" s="3">
        <v>132125.30638763061</v>
      </c>
      <c r="AO8" s="3">
        <v>46880.764035204338</v>
      </c>
      <c r="AP8" s="3">
        <v>58089.27335248272</v>
      </c>
      <c r="AQ8" s="3">
        <v>33711.420143477131</v>
      </c>
      <c r="AR8" s="3">
        <v>11262.833770441033</v>
      </c>
    </row>
    <row r="9" spans="2:44" ht="12.75" customHeight="1" x14ac:dyDescent="0.25">
      <c r="B9" s="187" t="s">
        <v>22</v>
      </c>
      <c r="C9" s="5" t="s">
        <v>4</v>
      </c>
      <c r="D9" s="2">
        <v>101633.53117375985</v>
      </c>
      <c r="E9" s="3">
        <v>13993.799686329905</v>
      </c>
      <c r="F9" s="3">
        <v>15196.625411390207</v>
      </c>
      <c r="G9" s="3">
        <v>11326.016641402031</v>
      </c>
      <c r="H9" s="3">
        <v>51680.832040687579</v>
      </c>
      <c r="I9" s="3">
        <v>9436.2573939501362</v>
      </c>
      <c r="K9" s="2">
        <v>101344.57495256173</v>
      </c>
      <c r="L9" s="3">
        <v>15903.488645315258</v>
      </c>
      <c r="M9" s="3">
        <v>9728.6807822896062</v>
      </c>
      <c r="N9" s="3">
        <v>14103.940771293854</v>
      </c>
      <c r="O9" s="3">
        <v>54574.074390363006</v>
      </c>
      <c r="P9" s="3">
        <v>7034.3903632999936</v>
      </c>
      <c r="R9" s="2">
        <v>102014.65806451612</v>
      </c>
      <c r="S9" s="3">
        <v>31730.415138693268</v>
      </c>
      <c r="T9" s="3">
        <v>33831.062597412078</v>
      </c>
      <c r="U9" s="3">
        <v>17662.720805248937</v>
      </c>
      <c r="V9" s="3">
        <v>18541.690292392614</v>
      </c>
      <c r="W9" s="3"/>
      <c r="Y9" s="2">
        <v>102301.25806451612</v>
      </c>
      <c r="Z9" s="3">
        <v>18083.959320781472</v>
      </c>
      <c r="AA9" s="3">
        <v>20769.602781337358</v>
      </c>
      <c r="AB9" s="3">
        <v>24482.536879929052</v>
      </c>
      <c r="AC9" s="3">
        <v>30088.103630303918</v>
      </c>
      <c r="AD9" s="3">
        <v>8877.0554521643226</v>
      </c>
      <c r="AF9" s="2">
        <v>101994.88306451612</v>
      </c>
      <c r="AG9" s="3">
        <v>16188.87428359644</v>
      </c>
      <c r="AH9" s="3">
        <v>4748.9542377557082</v>
      </c>
      <c r="AI9" s="3">
        <v>22292.77787353906</v>
      </c>
      <c r="AJ9" s="3">
        <v>38556.429914150795</v>
      </c>
      <c r="AK9" s="3">
        <v>20207.846755474129</v>
      </c>
      <c r="AM9" s="2">
        <v>102301.25806451614</v>
      </c>
      <c r="AN9" s="3">
        <v>15195.423938679916</v>
      </c>
      <c r="AO9" s="3">
        <v>15428.952878367678</v>
      </c>
      <c r="AP9" s="3">
        <v>23110.24516843056</v>
      </c>
      <c r="AQ9" s="3">
        <v>39104.797396931557</v>
      </c>
      <c r="AR9" s="3">
        <v>9461.8386821064232</v>
      </c>
    </row>
    <row r="10" spans="2:44" ht="12.75" customHeight="1" x14ac:dyDescent="0.25">
      <c r="B10" s="188"/>
      <c r="C10" s="5" t="s">
        <v>5</v>
      </c>
      <c r="D10" s="2">
        <v>135341.34545454549</v>
      </c>
      <c r="E10" s="3">
        <v>50742.21176303002</v>
      </c>
      <c r="F10" s="3">
        <v>40609.444336690103</v>
      </c>
      <c r="G10" s="3">
        <v>20772.048046926611</v>
      </c>
      <c r="H10" s="3">
        <v>19927.33977653884</v>
      </c>
      <c r="I10" s="3"/>
      <c r="K10" s="2">
        <v>134991.13116883114</v>
      </c>
      <c r="L10" s="3">
        <v>43705.293440421447</v>
      </c>
      <c r="M10" s="3">
        <v>25990.280283880897</v>
      </c>
      <c r="N10" s="3">
        <v>30272.220467461793</v>
      </c>
      <c r="O10" s="3">
        <v>27108.608158125415</v>
      </c>
      <c r="P10" s="3">
        <v>7914.7288189415895</v>
      </c>
      <c r="R10" s="2">
        <v>135164.58571428567</v>
      </c>
      <c r="S10" s="3">
        <v>51415.479077113043</v>
      </c>
      <c r="T10" s="3">
        <v>28673.411760018251</v>
      </c>
      <c r="U10" s="3">
        <v>34311.00048410202</v>
      </c>
      <c r="V10" s="3">
        <v>17974.216460630774</v>
      </c>
      <c r="W10" s="3"/>
      <c r="Y10" s="2">
        <v>135164.5857142857</v>
      </c>
      <c r="Z10" s="3">
        <v>43556.825698497363</v>
      </c>
      <c r="AA10" s="3">
        <v>28174.162005868038</v>
      </c>
      <c r="AB10" s="3">
        <v>39953.604660191042</v>
      </c>
      <c r="AC10" s="3">
        <v>16503.061301694735</v>
      </c>
      <c r="AD10" s="3">
        <v>6976.932048034525</v>
      </c>
      <c r="AF10" s="2">
        <v>135164.58571428567</v>
      </c>
      <c r="AG10" s="3">
        <v>45523.147662869305</v>
      </c>
      <c r="AH10" s="3">
        <v>25468.460883475658</v>
      </c>
      <c r="AI10" s="3">
        <v>24031.295655644251</v>
      </c>
      <c r="AJ10" s="3">
        <v>21675.749968689357</v>
      </c>
      <c r="AK10" s="3">
        <v>18465.931543607083</v>
      </c>
      <c r="AM10" s="2">
        <v>135164.5857142857</v>
      </c>
      <c r="AN10" s="3">
        <v>42501.219992603888</v>
      </c>
      <c r="AO10" s="3">
        <v>20517.328520233466</v>
      </c>
      <c r="AP10" s="3">
        <v>36578.237580745168</v>
      </c>
      <c r="AQ10" s="3">
        <v>29093.908667830794</v>
      </c>
      <c r="AR10" s="3">
        <v>6473.8909528723752</v>
      </c>
    </row>
    <row r="11" spans="2:44" ht="12.75" customHeight="1" x14ac:dyDescent="0.25">
      <c r="B11" s="188"/>
      <c r="C11" s="5" t="s">
        <v>6</v>
      </c>
      <c r="D11" s="2">
        <v>150267.00000000015</v>
      </c>
      <c r="E11" s="3">
        <v>68843.055100401194</v>
      </c>
      <c r="F11" s="3">
        <v>37531.586804817118</v>
      </c>
      <c r="G11" s="3">
        <v>17900.056049861432</v>
      </c>
      <c r="H11" s="3">
        <v>22975.682026816157</v>
      </c>
      <c r="I11" s="3">
        <v>3016.6200181042286</v>
      </c>
      <c r="K11" s="2">
        <v>150267.00000000012</v>
      </c>
      <c r="L11" s="3">
        <v>57831.530872253417</v>
      </c>
      <c r="M11" s="3">
        <v>36051.199857246604</v>
      </c>
      <c r="N11" s="3">
        <v>26897.402569998929</v>
      </c>
      <c r="O11" s="3">
        <v>25799.100380959</v>
      </c>
      <c r="P11" s="3">
        <v>3687.766319542171</v>
      </c>
      <c r="R11" s="2">
        <v>150123.00000000015</v>
      </c>
      <c r="S11" s="3">
        <v>60481.580950246338</v>
      </c>
      <c r="T11" s="3">
        <v>35776.266064326519</v>
      </c>
      <c r="U11" s="3">
        <v>37656.742768708464</v>
      </c>
      <c r="V11" s="3">
        <v>14841.125334811506</v>
      </c>
      <c r="W11" s="3"/>
      <c r="Y11" s="2">
        <v>150123.00000000012</v>
      </c>
      <c r="Z11" s="3">
        <v>58714.985881725261</v>
      </c>
      <c r="AA11" s="3">
        <v>31320.820306217771</v>
      </c>
      <c r="AB11" s="3">
        <v>36603.580442341161</v>
      </c>
      <c r="AC11" s="3">
        <v>20046.821025218316</v>
      </c>
      <c r="AD11" s="3">
        <v>3436.7923444976072</v>
      </c>
      <c r="AF11" s="2">
        <v>150108.31818181829</v>
      </c>
      <c r="AG11" s="3">
        <v>64771.507896380361</v>
      </c>
      <c r="AH11" s="3">
        <v>24188.12720478034</v>
      </c>
      <c r="AI11" s="3">
        <v>18920.489461541889</v>
      </c>
      <c r="AJ11" s="3">
        <v>22785.767502566385</v>
      </c>
      <c r="AK11" s="3">
        <v>19442.42611654933</v>
      </c>
      <c r="AM11" s="2">
        <v>149260.9500000001</v>
      </c>
      <c r="AN11" s="3">
        <v>62496.453511678359</v>
      </c>
      <c r="AO11" s="3">
        <v>21822.879243971645</v>
      </c>
      <c r="AP11" s="3">
        <v>29610.879791446281</v>
      </c>
      <c r="AQ11" s="3">
        <v>27249.163627274731</v>
      </c>
      <c r="AR11" s="3">
        <v>8081.5738256290879</v>
      </c>
    </row>
    <row r="12" spans="2:44" ht="12.75" customHeight="1" x14ac:dyDescent="0.25">
      <c r="B12" s="189"/>
      <c r="C12" s="5" t="s">
        <v>7</v>
      </c>
      <c r="D12" s="2">
        <v>166586.81631976506</v>
      </c>
      <c r="E12" s="3">
        <v>76355.603399067244</v>
      </c>
      <c r="F12" s="3">
        <v>28858.449271492766</v>
      </c>
      <c r="G12" s="3">
        <v>15563.34229828885</v>
      </c>
      <c r="H12" s="3">
        <v>29716.487795955098</v>
      </c>
      <c r="I12" s="3">
        <v>16092.933554961102</v>
      </c>
      <c r="K12" s="2">
        <v>166997.59311439894</v>
      </c>
      <c r="L12" s="3">
        <v>80357.239506147132</v>
      </c>
      <c r="M12" s="3">
        <v>18701.005553176452</v>
      </c>
      <c r="N12" s="3">
        <v>16828.91594242919</v>
      </c>
      <c r="O12" s="3">
        <v>28249.87917173883</v>
      </c>
      <c r="P12" s="3">
        <v>22860.552940907321</v>
      </c>
      <c r="R12" s="2">
        <v>167138.41129621712</v>
      </c>
      <c r="S12" s="3">
        <v>77083.481665348532</v>
      </c>
      <c r="T12" s="3">
        <v>27521.274113999651</v>
      </c>
      <c r="U12" s="3">
        <v>31174.172102044071</v>
      </c>
      <c r="V12" s="3">
        <v>20794.687934273577</v>
      </c>
      <c r="W12" s="3">
        <v>10564.795480551327</v>
      </c>
      <c r="Y12" s="2">
        <v>166664.98170438039</v>
      </c>
      <c r="Z12" s="3">
        <v>72737.093917276361</v>
      </c>
      <c r="AA12" s="3">
        <v>26104.112759911364</v>
      </c>
      <c r="AB12" s="3">
        <v>23639.320963346694</v>
      </c>
      <c r="AC12" s="3">
        <v>27964.871637701093</v>
      </c>
      <c r="AD12" s="3">
        <v>16219.58242614488</v>
      </c>
      <c r="AF12" s="2">
        <v>166205.08585724514</v>
      </c>
      <c r="AG12" s="3">
        <v>75821.131294939303</v>
      </c>
      <c r="AH12" s="3">
        <v>15375.55054897558</v>
      </c>
      <c r="AI12" s="3">
        <v>7876.0016885355953</v>
      </c>
      <c r="AJ12" s="3">
        <v>19416.72023483544</v>
      </c>
      <c r="AK12" s="3">
        <v>47715.682089959228</v>
      </c>
      <c r="AM12" s="2">
        <v>166746.37386306206</v>
      </c>
      <c r="AN12" s="3">
        <v>68636.108024268106</v>
      </c>
      <c r="AO12" s="3">
        <v>19141.844214291054</v>
      </c>
      <c r="AP12" s="3">
        <v>19668.074594888381</v>
      </c>
      <c r="AQ12" s="3">
        <v>37990.634838784375</v>
      </c>
      <c r="AR12" s="3">
        <v>21309.71219083016</v>
      </c>
    </row>
    <row r="13" spans="2:44" ht="12.75" customHeight="1" x14ac:dyDescent="0.25">
      <c r="B13" s="187" t="s">
        <v>23</v>
      </c>
      <c r="C13" s="5" t="s">
        <v>8</v>
      </c>
      <c r="D13" s="2">
        <v>246792.65388356356</v>
      </c>
      <c r="E13" s="3">
        <v>101468.364839842</v>
      </c>
      <c r="F13" s="3">
        <v>38236.799707823142</v>
      </c>
      <c r="G13" s="3">
        <v>27333.67512333678</v>
      </c>
      <c r="H13" s="3">
        <v>56958.356737429334</v>
      </c>
      <c r="I13" s="3">
        <v>22795.457475132287</v>
      </c>
      <c r="K13" s="2">
        <v>246496.47445699928</v>
      </c>
      <c r="L13" s="3">
        <v>102500.09155829433</v>
      </c>
      <c r="M13" s="3">
        <v>34532.864193770314</v>
      </c>
      <c r="N13" s="3">
        <v>23990.406554596062</v>
      </c>
      <c r="O13" s="3">
        <v>60042.907219525659</v>
      </c>
      <c r="P13" s="3">
        <v>25430.204930812917</v>
      </c>
      <c r="R13" s="2">
        <v>247480.83029622652</v>
      </c>
      <c r="S13" s="3">
        <v>115595.40496091238</v>
      </c>
      <c r="T13" s="3">
        <v>44123.409095065443</v>
      </c>
      <c r="U13" s="3">
        <v>40937.903087349099</v>
      </c>
      <c r="V13" s="3">
        <v>38414.960390354485</v>
      </c>
      <c r="W13" s="3">
        <v>8409.1527625450926</v>
      </c>
      <c r="Y13" s="2">
        <v>247767.43029622652</v>
      </c>
      <c r="Z13" s="3">
        <v>101627.3703488801</v>
      </c>
      <c r="AA13" s="3">
        <v>34877.280659703887</v>
      </c>
      <c r="AB13" s="3">
        <v>41081.788734001071</v>
      </c>
      <c r="AC13" s="3">
        <v>46032.305644228094</v>
      </c>
      <c r="AD13" s="3">
        <v>24148.684909413354</v>
      </c>
      <c r="AF13" s="2">
        <v>247083.0844490912</v>
      </c>
      <c r="AG13" s="3">
        <v>97193.128060044386</v>
      </c>
      <c r="AH13" s="3">
        <v>28787.185951368701</v>
      </c>
      <c r="AI13" s="3">
        <v>18022.116063912148</v>
      </c>
      <c r="AJ13" s="3">
        <v>39383.593948780392</v>
      </c>
      <c r="AK13" s="3">
        <v>63697.060424985604</v>
      </c>
      <c r="AM13" s="2">
        <v>247061.94286307145</v>
      </c>
      <c r="AN13" s="3">
        <v>96718.689612313683</v>
      </c>
      <c r="AO13" s="3">
        <v>32516.340109445118</v>
      </c>
      <c r="AP13" s="3">
        <v>35605.547293584525</v>
      </c>
      <c r="AQ13" s="3">
        <v>55913.688996020413</v>
      </c>
      <c r="AR13" s="3">
        <v>26307.676851707714</v>
      </c>
    </row>
    <row r="14" spans="2:44" ht="12.75" customHeight="1" x14ac:dyDescent="0.25">
      <c r="B14" s="188"/>
      <c r="C14" s="5" t="s">
        <v>9</v>
      </c>
      <c r="D14" s="2">
        <v>164037.6116938534</v>
      </c>
      <c r="E14" s="3">
        <v>65031.997362133974</v>
      </c>
      <c r="F14" s="3">
        <v>37707.923873460102</v>
      </c>
      <c r="G14" s="3">
        <v>19284.735588509659</v>
      </c>
      <c r="H14" s="3">
        <v>36302.621430574247</v>
      </c>
      <c r="I14" s="3">
        <v>5710.333439175376</v>
      </c>
      <c r="K14" s="2">
        <v>163687.39740813908</v>
      </c>
      <c r="L14" s="3">
        <v>53298.526647538652</v>
      </c>
      <c r="M14" s="3">
        <v>25371.469935391859</v>
      </c>
      <c r="N14" s="3">
        <v>32722.826613971079</v>
      </c>
      <c r="O14" s="3">
        <v>42963.989427491644</v>
      </c>
      <c r="P14" s="3">
        <v>9330.5847837458386</v>
      </c>
      <c r="R14" s="2">
        <v>163687.39740813911</v>
      </c>
      <c r="S14" s="3">
        <v>60838.086850493804</v>
      </c>
      <c r="T14" s="3">
        <v>38089.168417232584</v>
      </c>
      <c r="U14" s="3">
        <v>38380.471822220148</v>
      </c>
      <c r="V14" s="3">
        <v>24170.861160474542</v>
      </c>
      <c r="W14" s="3"/>
      <c r="Y14" s="2">
        <v>163687.39740813905</v>
      </c>
      <c r="Z14" s="3">
        <v>53976.515793702514</v>
      </c>
      <c r="AA14" s="3">
        <v>35555.149264471453</v>
      </c>
      <c r="AB14" s="3">
        <v>40995.070577971033</v>
      </c>
      <c r="AC14" s="3">
        <v>26517.749016059446</v>
      </c>
      <c r="AD14" s="3">
        <v>6642.9127559346143</v>
      </c>
      <c r="AF14" s="2">
        <v>163528.71558995725</v>
      </c>
      <c r="AG14" s="3">
        <v>61579.556566690713</v>
      </c>
      <c r="AH14" s="3">
        <v>18237.76268628869</v>
      </c>
      <c r="AI14" s="3">
        <v>29466.325007983683</v>
      </c>
      <c r="AJ14" s="3">
        <v>31336.848710243521</v>
      </c>
      <c r="AK14" s="3">
        <v>22908.222618750649</v>
      </c>
      <c r="AM14" s="2">
        <v>163271.63074147241</v>
      </c>
      <c r="AN14" s="3">
        <v>55602.254586363655</v>
      </c>
      <c r="AO14" s="3">
        <v>22583.606847064264</v>
      </c>
      <c r="AP14" s="3">
        <v>33033.006361304113</v>
      </c>
      <c r="AQ14" s="3">
        <v>43008.062906559622</v>
      </c>
      <c r="AR14" s="3">
        <v>9044.70004018076</v>
      </c>
    </row>
    <row r="15" spans="2:44" ht="12.75" customHeight="1" x14ac:dyDescent="0.25">
      <c r="B15" s="189"/>
      <c r="C15" s="5" t="s">
        <v>10</v>
      </c>
      <c r="D15" s="2">
        <v>140438.64192399735</v>
      </c>
      <c r="E15" s="3">
        <v>41364.203811667147</v>
      </c>
      <c r="F15" s="3">
        <v>46010.469962405208</v>
      </c>
      <c r="G15" s="3">
        <v>18943.052324632481</v>
      </c>
      <c r="H15" s="3">
        <v>30790.594241224848</v>
      </c>
      <c r="I15" s="3"/>
      <c r="K15" s="2">
        <v>140856.64192399735</v>
      </c>
      <c r="L15" s="3">
        <v>41455.784709083957</v>
      </c>
      <c r="M15" s="3">
        <v>28798.965680764704</v>
      </c>
      <c r="N15" s="3">
        <v>31389.24658261663</v>
      </c>
      <c r="O15" s="3">
        <v>32724.765454168966</v>
      </c>
      <c r="P15" s="3">
        <v>6487.8794973630884</v>
      </c>
      <c r="R15" s="2">
        <v>140712.64192399741</v>
      </c>
      <c r="S15" s="3">
        <v>43975.227751476479</v>
      </c>
      <c r="T15" s="3">
        <v>43589.437023458508</v>
      </c>
      <c r="U15" s="3">
        <v>39477.482303165874</v>
      </c>
      <c r="V15" s="3">
        <v>9565.8984712794318</v>
      </c>
      <c r="W15" s="3"/>
      <c r="Y15" s="2">
        <v>140239.21233216065</v>
      </c>
      <c r="Z15" s="3">
        <v>36945.829126477554</v>
      </c>
      <c r="AA15" s="3">
        <v>34168.401262492545</v>
      </c>
      <c r="AB15" s="3">
        <v>42602.183633835848</v>
      </c>
      <c r="AC15" s="3">
        <v>22052.802934630563</v>
      </c>
      <c r="AD15" s="3">
        <v>4469.9953747241343</v>
      </c>
      <c r="AF15" s="2">
        <v>140301.2873321606</v>
      </c>
      <c r="AG15" s="3">
        <v>41220.960295163335</v>
      </c>
      <c r="AH15" s="3">
        <v>22756.144237329896</v>
      </c>
      <c r="AI15" s="3">
        <v>25632.123607364967</v>
      </c>
      <c r="AJ15" s="3">
        <v>31714.224961218075</v>
      </c>
      <c r="AK15" s="3">
        <v>18977.834231084336</v>
      </c>
      <c r="AM15" s="2">
        <v>140579.80859066403</v>
      </c>
      <c r="AN15" s="3">
        <v>35965.111719332614</v>
      </c>
      <c r="AO15" s="3">
        <v>21811.057900354466</v>
      </c>
      <c r="AP15" s="3">
        <v>38561.016813955117</v>
      </c>
      <c r="AQ15" s="3">
        <v>34516.752628241498</v>
      </c>
      <c r="AR15" s="3">
        <v>9725.8695287803512</v>
      </c>
    </row>
    <row r="16" spans="2:44" ht="12.75" customHeight="1" x14ac:dyDescent="0.25">
      <c r="B16" s="187" t="s">
        <v>38</v>
      </c>
      <c r="C16" s="5" t="s">
        <v>37</v>
      </c>
      <c r="D16" s="2">
        <v>519181.08660049661</v>
      </c>
      <c r="E16" s="3">
        <v>191869.45164094592</v>
      </c>
      <c r="F16" s="3">
        <v>118344.6019631758</v>
      </c>
      <c r="G16" s="3">
        <v>60425.681787665868</v>
      </c>
      <c r="H16" s="3">
        <v>116705.23871033365</v>
      </c>
      <c r="I16" s="3">
        <v>31836.112498375373</v>
      </c>
      <c r="K16" s="2">
        <v>518952.69288821792</v>
      </c>
      <c r="L16" s="3">
        <v>184388.37947294058</v>
      </c>
      <c r="M16" s="3">
        <v>85914.097843985146</v>
      </c>
      <c r="N16" s="3">
        <v>84005.507205185757</v>
      </c>
      <c r="O16" s="3">
        <v>124909.86898055022</v>
      </c>
      <c r="P16" s="3">
        <v>39734.839385556239</v>
      </c>
      <c r="R16" s="2">
        <v>519793.04872744513</v>
      </c>
      <c r="S16" s="3">
        <v>204429.13589649601</v>
      </c>
      <c r="T16" s="3">
        <v>121287.31189204929</v>
      </c>
      <c r="U16" s="3">
        <v>113283.92863380967</v>
      </c>
      <c r="V16" s="3">
        <v>65962.162961258888</v>
      </c>
      <c r="W16" s="3">
        <v>14830.509343831267</v>
      </c>
      <c r="Y16" s="2">
        <v>519606.21913560835</v>
      </c>
      <c r="Z16" s="3">
        <v>177761.18018396557</v>
      </c>
      <c r="AA16" s="3">
        <v>99147.548261434902</v>
      </c>
      <c r="AB16" s="3">
        <v>117047.77734824808</v>
      </c>
      <c r="AC16" s="3">
        <v>91075.370835324007</v>
      </c>
      <c r="AD16" s="3">
        <v>34574.34250663581</v>
      </c>
      <c r="AF16" s="2">
        <v>518825.2664702913</v>
      </c>
      <c r="AG16" s="3">
        <v>185187.03338487327</v>
      </c>
      <c r="AH16" s="3">
        <v>64551.333371556801</v>
      </c>
      <c r="AI16" s="3">
        <v>70099.154945596703</v>
      </c>
      <c r="AJ16" s="3">
        <v>96494.623693397109</v>
      </c>
      <c r="AK16" s="3">
        <v>102493.12107486741</v>
      </c>
      <c r="AM16" s="2">
        <v>518825.56129429018</v>
      </c>
      <c r="AN16" s="3">
        <v>174074.21911162027</v>
      </c>
      <c r="AO16" s="3">
        <v>72063.273708068038</v>
      </c>
      <c r="AP16" s="3">
        <v>102805.44556860403</v>
      </c>
      <c r="AQ16" s="3">
        <v>125925.94841695776</v>
      </c>
      <c r="AR16" s="3">
        <v>43956.674489040102</v>
      </c>
    </row>
    <row r="17" spans="1:44" ht="12.75" customHeight="1" x14ac:dyDescent="0.25">
      <c r="B17" s="189"/>
      <c r="C17" s="5" t="s">
        <v>20</v>
      </c>
      <c r="D17" s="2">
        <v>34647.606347573033</v>
      </c>
      <c r="E17" s="3">
        <v>18065.218307881834</v>
      </c>
      <c r="F17" s="3"/>
      <c r="G17" s="3">
        <v>5135.7812488130585</v>
      </c>
      <c r="H17" s="3">
        <v>7595.1029296639836</v>
      </c>
      <c r="I17" s="3">
        <v>0</v>
      </c>
      <c r="K17" s="2">
        <v>34647.606347573033</v>
      </c>
      <c r="L17" s="3">
        <v>13409.172991195881</v>
      </c>
      <c r="M17" s="3"/>
      <c r="N17" s="3">
        <v>4096.97254599801</v>
      </c>
      <c r="O17" s="3">
        <v>10821.793120635984</v>
      </c>
      <c r="P17" s="3"/>
      <c r="R17" s="2">
        <v>34647.606347573033</v>
      </c>
      <c r="S17" s="3">
        <v>16281.820934904412</v>
      </c>
      <c r="T17" s="3">
        <v>4514.7026437070554</v>
      </c>
      <c r="U17" s="3">
        <v>7520.7075262937487</v>
      </c>
      <c r="V17" s="3">
        <v>6189.5570608496319</v>
      </c>
      <c r="W17" s="3"/>
      <c r="Y17" s="2">
        <v>34647.606347573033</v>
      </c>
      <c r="Z17" s="3">
        <v>15331.684634314166</v>
      </c>
      <c r="AA17" s="3">
        <v>7221.1495918995915</v>
      </c>
      <c r="AB17" s="3">
        <v>7631.2655975597154</v>
      </c>
      <c r="AC17" s="3">
        <v>3527.486759594035</v>
      </c>
      <c r="AD17" s="3"/>
      <c r="AF17" s="2">
        <v>34647.606347573033</v>
      </c>
      <c r="AG17" s="3">
        <v>17117.627752911234</v>
      </c>
      <c r="AH17" s="3"/>
      <c r="AI17" s="3">
        <v>3021.4097336641453</v>
      </c>
      <c r="AJ17" s="3">
        <v>5940.0439268448554</v>
      </c>
      <c r="AK17" s="3"/>
      <c r="AM17" s="2">
        <v>34647.606347573026</v>
      </c>
      <c r="AN17" s="3">
        <v>14754.986355609246</v>
      </c>
      <c r="AO17" s="3">
        <v>4847.7311487958541</v>
      </c>
      <c r="AP17" s="3">
        <v>6161.991566906273</v>
      </c>
      <c r="AQ17" s="3">
        <v>7512.556113863684</v>
      </c>
      <c r="AR17" s="3"/>
    </row>
    <row r="18" spans="1:44" ht="12.75" customHeight="1" x14ac:dyDescent="0.25">
      <c r="B18" s="187" t="s">
        <v>25</v>
      </c>
      <c r="C18" s="5" t="s">
        <v>11</v>
      </c>
      <c r="D18" s="2">
        <v>73269.53506576542</v>
      </c>
      <c r="E18" s="3">
        <v>24883.467810985803</v>
      </c>
      <c r="F18" s="3">
        <v>17320.890542580182</v>
      </c>
      <c r="G18" s="3">
        <v>10456.623787856824</v>
      </c>
      <c r="H18" s="3">
        <v>15182.271211948575</v>
      </c>
      <c r="I18" s="3">
        <v>5426.2817123940367</v>
      </c>
      <c r="K18" s="2">
        <v>73396.127598232968</v>
      </c>
      <c r="L18" s="3">
        <v>24326.841517021818</v>
      </c>
      <c r="M18" s="3">
        <v>13492.182161739978</v>
      </c>
      <c r="N18" s="3">
        <v>10444.928077445147</v>
      </c>
      <c r="O18" s="3">
        <v>18449.233783360603</v>
      </c>
      <c r="P18" s="3">
        <v>6682.9420586654132</v>
      </c>
      <c r="R18" s="2">
        <v>73630.886956521732</v>
      </c>
      <c r="S18" s="3">
        <v>26661.335072011141</v>
      </c>
      <c r="T18" s="3">
        <v>17345.86702419565</v>
      </c>
      <c r="U18" s="3">
        <v>15435.790553028934</v>
      </c>
      <c r="V18" s="3">
        <v>10423.563106092197</v>
      </c>
      <c r="W18" s="3">
        <v>3764.3312011938128</v>
      </c>
      <c r="Y18" s="2">
        <v>73630.886956521732</v>
      </c>
      <c r="Z18" s="3">
        <v>22518.07245886762</v>
      </c>
      <c r="AA18" s="3">
        <v>16056.180229116766</v>
      </c>
      <c r="AB18" s="3">
        <v>16121.031791969643</v>
      </c>
      <c r="AC18" s="3">
        <v>13506.848916509398</v>
      </c>
      <c r="AD18" s="3">
        <v>5428.7535600583078</v>
      </c>
      <c r="AF18" s="2">
        <v>73331.386956521732</v>
      </c>
      <c r="AG18" s="3">
        <v>25099.079636872433</v>
      </c>
      <c r="AH18" s="3">
        <v>10221.927612645688</v>
      </c>
      <c r="AI18" s="3">
        <v>7879.0863197503686</v>
      </c>
      <c r="AJ18" s="3">
        <v>13456.873239190578</v>
      </c>
      <c r="AK18" s="3">
        <v>16674.420148062662</v>
      </c>
      <c r="AM18" s="2">
        <v>73399.9222506394</v>
      </c>
      <c r="AN18" s="3">
        <v>21622.789155253169</v>
      </c>
      <c r="AO18" s="3">
        <v>11383.926957836673</v>
      </c>
      <c r="AP18" s="3">
        <v>15816.642539599901</v>
      </c>
      <c r="AQ18" s="3">
        <v>17064.388348860553</v>
      </c>
      <c r="AR18" s="3">
        <v>7512.1752490890904</v>
      </c>
    </row>
    <row r="19" spans="1:44" ht="12.75" customHeight="1" x14ac:dyDescent="0.25">
      <c r="B19" s="188"/>
      <c r="C19" s="5" t="s">
        <v>12</v>
      </c>
      <c r="D19" s="2">
        <v>156815.46630130534</v>
      </c>
      <c r="E19" s="3">
        <v>55644.811855376392</v>
      </c>
      <c r="F19" s="3">
        <v>36903.09060546758</v>
      </c>
      <c r="G19" s="3">
        <v>21096.511513176622</v>
      </c>
      <c r="H19" s="3">
        <v>34084.551843051457</v>
      </c>
      <c r="I19" s="3">
        <v>9086.5004842332764</v>
      </c>
      <c r="K19" s="2">
        <v>157020.60660742776</v>
      </c>
      <c r="L19" s="3">
        <v>49558.580287583143</v>
      </c>
      <c r="M19" s="3">
        <v>26788.736852556121</v>
      </c>
      <c r="N19" s="3">
        <v>27277.651737787091</v>
      </c>
      <c r="O19" s="3">
        <v>39997.395558355747</v>
      </c>
      <c r="P19" s="3">
        <v>13398.242171145641</v>
      </c>
      <c r="R19" s="2">
        <v>157050.06115288232</v>
      </c>
      <c r="S19" s="3">
        <v>56578.638478821224</v>
      </c>
      <c r="T19" s="3">
        <v>33732.968536254441</v>
      </c>
      <c r="U19" s="3">
        <v>42268.901749445278</v>
      </c>
      <c r="V19" s="3">
        <v>20775.343791743479</v>
      </c>
      <c r="W19" s="3">
        <v>3694.2085966179093</v>
      </c>
      <c r="Y19" s="2">
        <v>156576.63156104559</v>
      </c>
      <c r="Z19" s="3">
        <v>51760.034395937102</v>
      </c>
      <c r="AA19" s="3">
        <v>28851.206401864623</v>
      </c>
      <c r="AB19" s="3">
        <v>35131.697897263737</v>
      </c>
      <c r="AC19" s="3">
        <v>29765.831518228297</v>
      </c>
      <c r="AD19" s="3">
        <v>11067.861347751794</v>
      </c>
      <c r="AF19" s="2">
        <v>156397.79428034381</v>
      </c>
      <c r="AG19" s="3">
        <v>53954.368295381952</v>
      </c>
      <c r="AH19" s="3">
        <v>17535.219205845551</v>
      </c>
      <c r="AI19" s="3">
        <v>22582.147822486357</v>
      </c>
      <c r="AJ19" s="3">
        <v>31985.131132584935</v>
      </c>
      <c r="AK19" s="3">
        <v>30340.927824045004</v>
      </c>
      <c r="AM19" s="2">
        <v>156026.93842560955</v>
      </c>
      <c r="AN19" s="3">
        <v>45768.358783001757</v>
      </c>
      <c r="AO19" s="3">
        <v>23694.109678591216</v>
      </c>
      <c r="AP19" s="3">
        <v>33754.714151712295</v>
      </c>
      <c r="AQ19" s="3">
        <v>40669.251912409571</v>
      </c>
      <c r="AR19" s="3">
        <v>12140.50389989472</v>
      </c>
    </row>
    <row r="20" spans="1:44" ht="12.75" customHeight="1" x14ac:dyDescent="0.25">
      <c r="B20" s="189"/>
      <c r="C20" s="5" t="s">
        <v>13</v>
      </c>
      <c r="D20" s="2">
        <v>323743.69158099958</v>
      </c>
      <c r="E20" s="3">
        <v>129406.39028246592</v>
      </c>
      <c r="F20" s="3">
        <v>67972.124676342457</v>
      </c>
      <c r="G20" s="3">
        <v>34008.327735445484</v>
      </c>
      <c r="H20" s="3">
        <v>75033.518584997626</v>
      </c>
      <c r="I20" s="3">
        <v>17323.330301748047</v>
      </c>
      <c r="K20" s="2">
        <v>323183.56503013108</v>
      </c>
      <c r="L20" s="3">
        <v>123912.13065953214</v>
      </c>
      <c r="M20" s="3">
        <v>50190.247462297491</v>
      </c>
      <c r="N20" s="3">
        <v>50379.899935951573</v>
      </c>
      <c r="O20" s="3">
        <v>77285.032759469846</v>
      </c>
      <c r="P20" s="3">
        <v>21416.254212880023</v>
      </c>
      <c r="R20" s="2">
        <v>323759.70696561487</v>
      </c>
      <c r="S20" s="3">
        <v>137470.98328056859</v>
      </c>
      <c r="T20" s="3">
        <v>74723.178975306393</v>
      </c>
      <c r="U20" s="3">
        <v>63099.943857629361</v>
      </c>
      <c r="V20" s="3">
        <v>40952.813124272812</v>
      </c>
      <c r="W20" s="3">
        <v>7512.7877278377273</v>
      </c>
      <c r="Y20" s="2">
        <v>324046.30696561496</v>
      </c>
      <c r="Z20" s="3">
        <v>118814.75796347561</v>
      </c>
      <c r="AA20" s="3">
        <v>61461.311222353193</v>
      </c>
      <c r="AB20" s="3">
        <v>73426.313256574518</v>
      </c>
      <c r="AC20" s="3">
        <v>51330.177160180385</v>
      </c>
      <c r="AD20" s="3">
        <v>19013.747363031238</v>
      </c>
      <c r="AF20" s="2">
        <v>323743.69158099958</v>
      </c>
      <c r="AG20" s="3">
        <v>123251.21320553083</v>
      </c>
      <c r="AH20" s="3">
        <v>42023.946056496075</v>
      </c>
      <c r="AI20" s="3">
        <v>42659.330537024085</v>
      </c>
      <c r="AJ20" s="3">
        <v>56992.663248466495</v>
      </c>
      <c r="AK20" s="3">
        <v>58816.538533482104</v>
      </c>
      <c r="AM20" s="2">
        <v>324046.30696561496</v>
      </c>
      <c r="AN20" s="3">
        <v>121438.05752897517</v>
      </c>
      <c r="AO20" s="3">
        <v>41832.968220435978</v>
      </c>
      <c r="AP20" s="3">
        <v>59396.080444198211</v>
      </c>
      <c r="AQ20" s="3">
        <v>75704.86426955137</v>
      </c>
      <c r="AR20" s="3">
        <v>25674.336502454247</v>
      </c>
    </row>
    <row r="21" spans="1:44" ht="12.75" customHeight="1" x14ac:dyDescent="0.25">
      <c r="B21" s="187" t="s">
        <v>24</v>
      </c>
      <c r="C21" s="5" t="s">
        <v>14</v>
      </c>
      <c r="D21" s="2">
        <v>59880.401242236017</v>
      </c>
      <c r="E21" s="3">
        <v>20963.044191617715</v>
      </c>
      <c r="F21" s="3">
        <v>13568.495288501465</v>
      </c>
      <c r="G21" s="3">
        <v>7968.710537953134</v>
      </c>
      <c r="H21" s="3">
        <v>13895.849120777217</v>
      </c>
      <c r="I21" s="3">
        <v>3484.3021033864852</v>
      </c>
      <c r="K21" s="2">
        <v>60036.18695652172</v>
      </c>
      <c r="L21" s="3">
        <v>20469.368657201903</v>
      </c>
      <c r="M21" s="3">
        <v>10384.780632155724</v>
      </c>
      <c r="N21" s="3">
        <v>9366.3191244972204</v>
      </c>
      <c r="O21" s="3">
        <v>14149.810691324637</v>
      </c>
      <c r="P21" s="3">
        <v>5665.9078513422328</v>
      </c>
      <c r="R21" s="2">
        <v>60036.186956521728</v>
      </c>
      <c r="S21" s="3">
        <v>21623.822408694075</v>
      </c>
      <c r="T21" s="3">
        <v>13383.578806598973</v>
      </c>
      <c r="U21" s="3">
        <v>12592.418357645327</v>
      </c>
      <c r="V21" s="3">
        <v>9594.1629757078736</v>
      </c>
      <c r="W21" s="3">
        <v>2842.2044078754748</v>
      </c>
      <c r="Y21" s="2">
        <v>59811.73695652173</v>
      </c>
      <c r="Z21" s="3">
        <v>19160.510607864591</v>
      </c>
      <c r="AA21" s="3">
        <v>11778.367554794899</v>
      </c>
      <c r="AB21" s="3">
        <v>12531.862415145481</v>
      </c>
      <c r="AC21" s="3">
        <v>11920.20154209732</v>
      </c>
      <c r="AD21" s="3">
        <v>4420.7948366194369</v>
      </c>
      <c r="AF21" s="2">
        <v>60036.18695652172</v>
      </c>
      <c r="AG21" s="3">
        <v>21822.868699321414</v>
      </c>
      <c r="AH21" s="3">
        <v>7581.3393235382837</v>
      </c>
      <c r="AI21" s="3">
        <v>7633.3746580596626</v>
      </c>
      <c r="AJ21" s="3">
        <v>11776.728011297553</v>
      </c>
      <c r="AK21" s="3">
        <v>11221.876264304812</v>
      </c>
      <c r="AM21" s="2">
        <v>59823.936956521728</v>
      </c>
      <c r="AN21" s="3">
        <v>20546.988102561303</v>
      </c>
      <c r="AO21" s="3">
        <v>9275.6484411871988</v>
      </c>
      <c r="AP21" s="3">
        <v>11215.201008935574</v>
      </c>
      <c r="AQ21" s="3">
        <v>14035.206015915715</v>
      </c>
      <c r="AR21" s="3">
        <v>4750.8933879219358</v>
      </c>
    </row>
    <row r="22" spans="1:44" ht="12.75" customHeight="1" x14ac:dyDescent="0.25">
      <c r="B22" s="188"/>
      <c r="C22" s="5" t="s">
        <v>15</v>
      </c>
      <c r="D22" s="2">
        <v>311514.92235023034</v>
      </c>
      <c r="E22" s="3">
        <v>124257.65264232829</v>
      </c>
      <c r="F22" s="3">
        <v>66903.034399952187</v>
      </c>
      <c r="G22" s="3">
        <v>34557.865514333251</v>
      </c>
      <c r="H22" s="3">
        <v>68544.080029109085</v>
      </c>
      <c r="I22" s="3">
        <v>17252.289764507506</v>
      </c>
      <c r="K22" s="2">
        <v>310301.96612903225</v>
      </c>
      <c r="L22" s="3">
        <v>118397.47293392447</v>
      </c>
      <c r="M22" s="3">
        <v>47420.09314994319</v>
      </c>
      <c r="N22" s="3">
        <v>50602.339285490925</v>
      </c>
      <c r="O22" s="3">
        <v>72935.171426358545</v>
      </c>
      <c r="P22" s="3">
        <v>20946.889333315146</v>
      </c>
      <c r="R22" s="2">
        <v>311164.70806451596</v>
      </c>
      <c r="S22" s="3">
        <v>127898.63092181621</v>
      </c>
      <c r="T22" s="3">
        <v>68953.408373685801</v>
      </c>
      <c r="U22" s="3">
        <v>68955.238085623598</v>
      </c>
      <c r="V22" s="3">
        <v>39011.24295555264</v>
      </c>
      <c r="W22" s="3"/>
      <c r="Y22" s="2">
        <v>311164.70806451607</v>
      </c>
      <c r="Z22" s="3">
        <v>111798.45275757043</v>
      </c>
      <c r="AA22" s="3">
        <v>58081.236391628365</v>
      </c>
      <c r="AB22" s="3">
        <v>74890.04091780218</v>
      </c>
      <c r="AC22" s="3">
        <v>50653.641484744716</v>
      </c>
      <c r="AD22" s="3">
        <v>15741.336512770382</v>
      </c>
      <c r="AF22" s="2">
        <v>311164.70806451619</v>
      </c>
      <c r="AG22" s="3">
        <v>115317.22375609144</v>
      </c>
      <c r="AH22" s="3">
        <v>42362.590772890799</v>
      </c>
      <c r="AI22" s="3">
        <v>40325.603752697309</v>
      </c>
      <c r="AJ22" s="3">
        <v>58883.335720438976</v>
      </c>
      <c r="AK22" s="3">
        <v>54275.954062397635</v>
      </c>
      <c r="AM22" s="2">
        <v>310348.76867057674</v>
      </c>
      <c r="AN22" s="3">
        <v>112674.02008863779</v>
      </c>
      <c r="AO22" s="3">
        <v>41390.205222322984</v>
      </c>
      <c r="AP22" s="3">
        <v>59945.118655986436</v>
      </c>
      <c r="AQ22" s="3">
        <v>72987.938856075954</v>
      </c>
      <c r="AR22" s="3">
        <v>23351.485847553602</v>
      </c>
    </row>
    <row r="23" spans="1:44" ht="12.75" customHeight="1" x14ac:dyDescent="0.25">
      <c r="B23" s="188"/>
      <c r="C23" s="5" t="s">
        <v>16</v>
      </c>
      <c r="D23" s="2">
        <v>59455.604278074861</v>
      </c>
      <c r="E23" s="3">
        <v>23015.951471730881</v>
      </c>
      <c r="F23" s="3">
        <v>13792.006979866537</v>
      </c>
      <c r="G23" s="3">
        <v>7217.2972427898894</v>
      </c>
      <c r="H23" s="3">
        <v>12736.652876616845</v>
      </c>
      <c r="I23" s="3">
        <v>2693.6957070707072</v>
      </c>
      <c r="K23" s="2">
        <v>59314.786096256685</v>
      </c>
      <c r="L23" s="3">
        <v>21893.706857031862</v>
      </c>
      <c r="M23" s="3">
        <v>8385.1686680149887</v>
      </c>
      <c r="N23" s="3">
        <v>9738.4458253347948</v>
      </c>
      <c r="O23" s="3">
        <v>15108.368066982028</v>
      </c>
      <c r="P23" s="3">
        <v>4189.0966788930027</v>
      </c>
      <c r="R23" s="2">
        <v>59578.999999999971</v>
      </c>
      <c r="S23" s="3">
        <v>25208.648282028404</v>
      </c>
      <c r="T23" s="3">
        <v>14453.46553658759</v>
      </c>
      <c r="U23" s="3">
        <v>11333.387394305044</v>
      </c>
      <c r="V23" s="3">
        <v>6303.0475924402399</v>
      </c>
      <c r="W23" s="3">
        <v>2280.4511946386942</v>
      </c>
      <c r="Y23" s="2">
        <v>59578.999999999993</v>
      </c>
      <c r="Z23" s="3">
        <v>21097.609096051008</v>
      </c>
      <c r="AA23" s="3">
        <v>12680.511209378854</v>
      </c>
      <c r="AB23" s="3">
        <v>13263.942955573842</v>
      </c>
      <c r="AC23" s="3">
        <v>9170.4249382969938</v>
      </c>
      <c r="AD23" s="3">
        <v>3366.5118006993016</v>
      </c>
      <c r="AF23" s="2">
        <v>59423.5</v>
      </c>
      <c r="AG23" s="3">
        <v>21719.232250674169</v>
      </c>
      <c r="AH23" s="3">
        <v>7047.4342480232172</v>
      </c>
      <c r="AI23" s="3">
        <v>8140.3103643905115</v>
      </c>
      <c r="AJ23" s="3">
        <v>9828.2234665661144</v>
      </c>
      <c r="AK23" s="3">
        <v>12688.29967034599</v>
      </c>
      <c r="AM23" s="2">
        <v>59584.066666666673</v>
      </c>
      <c r="AN23" s="3">
        <v>19349.803696466941</v>
      </c>
      <c r="AO23" s="3">
        <v>7905.9147887243453</v>
      </c>
      <c r="AP23" s="3">
        <v>14039.055702385851</v>
      </c>
      <c r="AQ23" s="3">
        <v>12922.445412267465</v>
      </c>
      <c r="AR23" s="3">
        <v>5366.847066822068</v>
      </c>
    </row>
    <row r="24" spans="1:44" ht="15" customHeight="1" x14ac:dyDescent="0.25">
      <c r="B24" s="189"/>
      <c r="C24" s="5" t="s">
        <v>17</v>
      </c>
      <c r="D24" s="2">
        <v>122977.76507752904</v>
      </c>
      <c r="E24" s="3">
        <v>41698.021643151224</v>
      </c>
      <c r="F24" s="3">
        <v>27932.569156070007</v>
      </c>
      <c r="G24" s="3">
        <v>15817.589741402639</v>
      </c>
      <c r="H24" s="3">
        <v>29123.759613494505</v>
      </c>
      <c r="I24" s="3">
        <v>8405.8249234106606</v>
      </c>
      <c r="K24" s="2">
        <v>123947.36005398116</v>
      </c>
      <c r="L24" s="3">
        <v>37037.004015978899</v>
      </c>
      <c r="M24" s="3">
        <v>24281.124026479698</v>
      </c>
      <c r="N24" s="3">
        <v>18395.375515860862</v>
      </c>
      <c r="O24" s="3">
        <v>33538.311916520994</v>
      </c>
      <c r="P24" s="3">
        <v>10695.544579140696</v>
      </c>
      <c r="R24" s="2">
        <v>123660.76005398115</v>
      </c>
      <c r="S24" s="3">
        <v>45979.855218862205</v>
      </c>
      <c r="T24" s="3">
        <v>29011.561818884111</v>
      </c>
      <c r="U24" s="3">
        <v>27923.592322529552</v>
      </c>
      <c r="V24" s="3">
        <v>17243.266498407727</v>
      </c>
      <c r="W24" s="3">
        <v>3502.4841952975521</v>
      </c>
      <c r="Y24" s="2">
        <v>123698.3804621444</v>
      </c>
      <c r="Z24" s="3">
        <v>41036.292356794293</v>
      </c>
      <c r="AA24" s="3">
        <v>23828.58269753246</v>
      </c>
      <c r="AB24" s="3">
        <v>23993.196657286397</v>
      </c>
      <c r="AC24" s="3">
        <v>22858.589629779035</v>
      </c>
      <c r="AD24" s="3">
        <v>11981.719120752214</v>
      </c>
      <c r="AF24" s="2">
        <v>122848.47779682727</v>
      </c>
      <c r="AG24" s="3">
        <v>43445.336431698219</v>
      </c>
      <c r="AH24" s="3">
        <v>12789.728530535021</v>
      </c>
      <c r="AI24" s="3">
        <v>17021.275904113336</v>
      </c>
      <c r="AJ24" s="3">
        <v>21946.380421939357</v>
      </c>
      <c r="AK24" s="3">
        <v>27645.756508541323</v>
      </c>
      <c r="AM24" s="2">
        <v>123716.3953480988</v>
      </c>
      <c r="AN24" s="3">
        <v>36258.393579564115</v>
      </c>
      <c r="AO24" s="3">
        <v>18339.236404629337</v>
      </c>
      <c r="AP24" s="3">
        <v>23768.061768202562</v>
      </c>
      <c r="AQ24" s="3">
        <v>33492.914246562315</v>
      </c>
      <c r="AR24" s="3">
        <v>11857.789349140465</v>
      </c>
    </row>
    <row r="25" spans="1:44" x14ac:dyDescent="0.25">
      <c r="L25" s="8"/>
      <c r="M25" s="8"/>
      <c r="N25" s="8"/>
      <c r="O25" s="8"/>
      <c r="P25" s="8"/>
      <c r="R25" s="8"/>
      <c r="S25" s="8"/>
      <c r="T25" s="8"/>
      <c r="U25" s="8"/>
      <c r="V25" s="8"/>
      <c r="W25" s="8"/>
      <c r="Y25" s="8"/>
      <c r="Z25" s="8"/>
      <c r="AA25" s="8"/>
      <c r="AB25" s="8"/>
      <c r="AC25" s="8"/>
      <c r="AD25" s="8"/>
      <c r="AF25" s="8"/>
      <c r="AG25" s="8"/>
      <c r="AH25" s="8"/>
      <c r="AI25" s="8"/>
      <c r="AJ25" s="8"/>
      <c r="AK25" s="8"/>
      <c r="AM25" s="8"/>
      <c r="AN25" s="8"/>
      <c r="AO25" s="8"/>
      <c r="AP25" s="8"/>
      <c r="AQ25" s="8"/>
      <c r="AR25" s="8"/>
    </row>
    <row r="26" spans="1:44" x14ac:dyDescent="0.25">
      <c r="L26" s="8"/>
      <c r="M26" s="8"/>
      <c r="N26" s="8"/>
      <c r="O26" s="8"/>
      <c r="P26" s="8"/>
      <c r="R26" s="8"/>
      <c r="S26" s="8"/>
      <c r="T26" s="8"/>
      <c r="U26" s="8"/>
      <c r="V26" s="8"/>
      <c r="W26" s="8"/>
      <c r="Y26" s="8"/>
      <c r="Z26" s="8"/>
      <c r="AA26" s="8"/>
      <c r="AB26" s="8"/>
      <c r="AC26" s="8"/>
      <c r="AD26" s="8"/>
      <c r="AF26" s="8"/>
      <c r="AG26" s="8"/>
      <c r="AH26" s="8"/>
      <c r="AI26" s="8"/>
      <c r="AJ26" s="8"/>
      <c r="AK26" s="8"/>
      <c r="AM26" s="8"/>
      <c r="AN26" s="8"/>
      <c r="AO26" s="8"/>
      <c r="AP26" s="8"/>
      <c r="AQ26" s="8"/>
      <c r="AR26" s="8"/>
    </row>
    <row r="27" spans="1:44" x14ac:dyDescent="0.25">
      <c r="L27" s="8"/>
      <c r="M27" s="8"/>
      <c r="N27" s="8"/>
      <c r="O27" s="8"/>
      <c r="P27" s="8"/>
      <c r="R27" s="8"/>
      <c r="S27" s="8"/>
      <c r="T27" s="8"/>
      <c r="U27" s="8"/>
      <c r="V27" s="8"/>
      <c r="W27" s="8"/>
      <c r="Y27" s="8"/>
      <c r="Z27" s="8"/>
      <c r="AA27" s="8"/>
      <c r="AB27" s="8"/>
      <c r="AC27" s="8"/>
      <c r="AD27" s="8"/>
      <c r="AF27" s="8"/>
      <c r="AG27" s="8"/>
      <c r="AH27" s="8"/>
      <c r="AI27" s="8"/>
      <c r="AJ27" s="8"/>
      <c r="AK27" s="8"/>
      <c r="AM27" s="8"/>
      <c r="AN27" s="8"/>
      <c r="AO27" s="8"/>
      <c r="AP27" s="8"/>
      <c r="AQ27" s="8"/>
      <c r="AR27" s="8"/>
    </row>
    <row r="28" spans="1:44" s="138" customFormat="1" ht="15" customHeight="1" x14ac:dyDescent="0.25">
      <c r="A28" s="113"/>
      <c r="B28" s="231" t="s">
        <v>28</v>
      </c>
      <c r="C28" s="232"/>
      <c r="D28" s="222" t="s">
        <v>237</v>
      </c>
      <c r="E28" s="223"/>
      <c r="F28" s="223"/>
      <c r="G28" s="223"/>
      <c r="H28" s="223"/>
      <c r="I28" s="224"/>
      <c r="J28" s="113"/>
      <c r="K28" s="225" t="s">
        <v>236</v>
      </c>
      <c r="L28" s="226"/>
      <c r="M28" s="226"/>
      <c r="N28" s="226"/>
      <c r="O28" s="226"/>
      <c r="P28" s="227"/>
      <c r="R28" s="225" t="s">
        <v>235</v>
      </c>
      <c r="S28" s="226"/>
      <c r="T28" s="226"/>
      <c r="U28" s="226"/>
      <c r="V28" s="226"/>
      <c r="W28" s="227"/>
      <c r="Y28" s="225" t="s">
        <v>234</v>
      </c>
      <c r="Z28" s="226"/>
      <c r="AA28" s="226"/>
      <c r="AB28" s="226"/>
      <c r="AC28" s="226"/>
      <c r="AD28" s="227"/>
      <c r="AF28" s="222" t="s">
        <v>233</v>
      </c>
      <c r="AG28" s="223"/>
      <c r="AH28" s="223"/>
      <c r="AI28" s="223"/>
      <c r="AJ28" s="223"/>
      <c r="AK28" s="224"/>
      <c r="AM28" s="222" t="s">
        <v>232</v>
      </c>
      <c r="AN28" s="223"/>
      <c r="AO28" s="223"/>
      <c r="AP28" s="223"/>
      <c r="AQ28" s="223"/>
      <c r="AR28" s="224"/>
    </row>
    <row r="29" spans="1:44" s="138" customFormat="1" ht="44.1" customHeight="1" x14ac:dyDescent="0.25">
      <c r="A29" s="113"/>
      <c r="B29" s="233"/>
      <c r="C29" s="234"/>
      <c r="D29" s="141" t="s">
        <v>19</v>
      </c>
      <c r="E29" s="141" t="s">
        <v>231</v>
      </c>
      <c r="F29" s="104" t="s">
        <v>230</v>
      </c>
      <c r="G29" s="141" t="s">
        <v>229</v>
      </c>
      <c r="H29" s="141" t="s">
        <v>44</v>
      </c>
      <c r="I29" s="141" t="s">
        <v>228</v>
      </c>
      <c r="J29" s="113"/>
      <c r="K29" s="141" t="s">
        <v>19</v>
      </c>
      <c r="L29" s="141" t="s">
        <v>231</v>
      </c>
      <c r="M29" s="104" t="s">
        <v>230</v>
      </c>
      <c r="N29" s="141" t="s">
        <v>229</v>
      </c>
      <c r="O29" s="141" t="s">
        <v>44</v>
      </c>
      <c r="P29" s="141" t="s">
        <v>228</v>
      </c>
      <c r="R29" s="141" t="s">
        <v>19</v>
      </c>
      <c r="S29" s="141" t="s">
        <v>231</v>
      </c>
      <c r="T29" s="104" t="s">
        <v>230</v>
      </c>
      <c r="U29" s="141" t="s">
        <v>229</v>
      </c>
      <c r="V29" s="141" t="s">
        <v>44</v>
      </c>
      <c r="W29" s="141" t="s">
        <v>228</v>
      </c>
      <c r="Y29" s="141" t="s">
        <v>19</v>
      </c>
      <c r="Z29" s="141" t="s">
        <v>231</v>
      </c>
      <c r="AA29" s="104" t="s">
        <v>230</v>
      </c>
      <c r="AB29" s="141" t="s">
        <v>229</v>
      </c>
      <c r="AC29" s="141" t="s">
        <v>44</v>
      </c>
      <c r="AD29" s="141" t="s">
        <v>228</v>
      </c>
      <c r="AF29" s="141" t="s">
        <v>19</v>
      </c>
      <c r="AG29" s="141" t="s">
        <v>231</v>
      </c>
      <c r="AH29" s="104" t="s">
        <v>230</v>
      </c>
      <c r="AI29" s="141" t="s">
        <v>229</v>
      </c>
      <c r="AJ29" s="141" t="s">
        <v>44</v>
      </c>
      <c r="AK29" s="141" t="s">
        <v>228</v>
      </c>
      <c r="AM29" s="141" t="s">
        <v>19</v>
      </c>
      <c r="AN29" s="141" t="s">
        <v>231</v>
      </c>
      <c r="AO29" s="104" t="s">
        <v>230</v>
      </c>
      <c r="AP29" s="141" t="s">
        <v>229</v>
      </c>
      <c r="AQ29" s="141" t="s">
        <v>44</v>
      </c>
      <c r="AR29" s="141" t="s">
        <v>228</v>
      </c>
    </row>
    <row r="30" spans="1:44" s="138" customFormat="1" ht="12.75" customHeight="1" x14ac:dyDescent="0.25">
      <c r="A30" s="113"/>
      <c r="B30" s="228" t="s">
        <v>21</v>
      </c>
      <c r="C30" s="140" t="s">
        <v>19</v>
      </c>
      <c r="D30" s="119">
        <v>100.00000000000003</v>
      </c>
      <c r="E30" s="119">
        <v>99.999999999999986</v>
      </c>
      <c r="F30" s="119">
        <v>100</v>
      </c>
      <c r="G30" s="119">
        <v>100</v>
      </c>
      <c r="H30" s="119">
        <v>100</v>
      </c>
      <c r="I30" s="119">
        <v>100</v>
      </c>
      <c r="J30" s="113"/>
      <c r="K30" s="119">
        <v>100</v>
      </c>
      <c r="L30" s="119">
        <v>100</v>
      </c>
      <c r="M30" s="119">
        <v>100</v>
      </c>
      <c r="N30" s="119">
        <v>100</v>
      </c>
      <c r="O30" s="119">
        <v>100</v>
      </c>
      <c r="P30" s="119">
        <v>99.999999999999986</v>
      </c>
      <c r="R30" s="119">
        <v>99.999999999999986</v>
      </c>
      <c r="S30" s="119">
        <v>100</v>
      </c>
      <c r="T30" s="119">
        <v>100</v>
      </c>
      <c r="U30" s="119">
        <v>100</v>
      </c>
      <c r="V30" s="119">
        <v>100</v>
      </c>
      <c r="W30" s="119">
        <v>100</v>
      </c>
      <c r="Y30" s="119">
        <v>100</v>
      </c>
      <c r="Z30" s="119">
        <v>100.00000000000001</v>
      </c>
      <c r="AA30" s="119">
        <v>99.999999999999986</v>
      </c>
      <c r="AB30" s="119">
        <v>100</v>
      </c>
      <c r="AC30" s="119">
        <v>100</v>
      </c>
      <c r="AD30" s="119">
        <v>100</v>
      </c>
      <c r="AF30" s="119">
        <v>100</v>
      </c>
      <c r="AG30" s="119">
        <v>100</v>
      </c>
      <c r="AH30" s="119">
        <v>100</v>
      </c>
      <c r="AI30" s="119">
        <v>100</v>
      </c>
      <c r="AJ30" s="119">
        <v>100</v>
      </c>
      <c r="AK30" s="119">
        <v>100</v>
      </c>
      <c r="AM30" s="119">
        <v>99.999999999999986</v>
      </c>
      <c r="AN30" s="119">
        <v>100.00000000000001</v>
      </c>
      <c r="AO30" s="119">
        <v>100</v>
      </c>
      <c r="AP30" s="119">
        <v>100</v>
      </c>
      <c r="AQ30" s="119">
        <v>100</v>
      </c>
      <c r="AR30" s="119">
        <v>100</v>
      </c>
    </row>
    <row r="31" spans="1:44" s="138" customFormat="1" ht="12.75" customHeight="1" x14ac:dyDescent="0.25">
      <c r="A31" s="113"/>
      <c r="B31" s="229"/>
      <c r="C31" s="139" t="s">
        <v>2</v>
      </c>
      <c r="D31" s="119">
        <v>49.103061401604428</v>
      </c>
      <c r="E31" s="120">
        <v>42.108978136641205</v>
      </c>
      <c r="F31" s="120">
        <v>49.103267427939258</v>
      </c>
      <c r="G31" s="120">
        <v>56.56397144316275</v>
      </c>
      <c r="H31" s="120">
        <v>55.309506578069225</v>
      </c>
      <c r="I31" s="120">
        <v>55.625966875909505</v>
      </c>
      <c r="J31" s="113"/>
      <c r="K31" s="119">
        <v>49.041678335782116</v>
      </c>
      <c r="L31" s="120">
        <v>30.992753399784124</v>
      </c>
      <c r="M31" s="120">
        <v>40.963366635084846</v>
      </c>
      <c r="N31" s="120">
        <v>63.611942072203895</v>
      </c>
      <c r="O31" s="120">
        <v>63.971896902668888</v>
      </c>
      <c r="P31" s="120">
        <v>72.915626931816107</v>
      </c>
      <c r="R31" s="119">
        <v>49.179635400835927</v>
      </c>
      <c r="S31" s="120">
        <v>46.950962698930013</v>
      </c>
      <c r="T31" s="120">
        <v>46.113381714027298</v>
      </c>
      <c r="U31" s="120">
        <v>51.298784824096288</v>
      </c>
      <c r="V31" s="120">
        <v>56.916035375985288</v>
      </c>
      <c r="W31" s="120">
        <v>53.416783725815044</v>
      </c>
      <c r="Y31" s="119">
        <v>49.110795554865035</v>
      </c>
      <c r="Z31" s="120">
        <v>40.93296224065233</v>
      </c>
      <c r="AA31" s="120">
        <v>42.026659706578606</v>
      </c>
      <c r="AB31" s="120">
        <v>53.515426279178868</v>
      </c>
      <c r="AC31" s="120">
        <v>60.399413720323459</v>
      </c>
      <c r="AD31" s="120">
        <v>69.260150348864585</v>
      </c>
      <c r="AF31" s="119">
        <v>49.111855531336694</v>
      </c>
      <c r="AG31" s="120">
        <v>26.572163232076356</v>
      </c>
      <c r="AH31" s="120">
        <v>30.276765601518306</v>
      </c>
      <c r="AI31" s="120">
        <v>54.567985753691282</v>
      </c>
      <c r="AJ31" s="120">
        <v>67.29328068339106</v>
      </c>
      <c r="AK31" s="120">
        <v>83.24952921938187</v>
      </c>
      <c r="AM31" s="119">
        <v>49.036445815245962</v>
      </c>
      <c r="AN31" s="120">
        <v>30.029199635349851</v>
      </c>
      <c r="AO31" s="120">
        <v>39.04544073705403</v>
      </c>
      <c r="AP31" s="120">
        <v>46.691163085497088</v>
      </c>
      <c r="AQ31" s="120">
        <v>74.73636244500139</v>
      </c>
      <c r="AR31" s="120">
        <v>75.15205091583455</v>
      </c>
    </row>
    <row r="32" spans="1:44" s="138" customFormat="1" ht="12.75" customHeight="1" x14ac:dyDescent="0.25">
      <c r="A32" s="113"/>
      <c r="B32" s="230"/>
      <c r="C32" s="139" t="s">
        <v>3</v>
      </c>
      <c r="D32" s="119">
        <v>50.896938598395593</v>
      </c>
      <c r="E32" s="120">
        <v>57.89102186335878</v>
      </c>
      <c r="F32" s="120">
        <v>50.896732572060742</v>
      </c>
      <c r="G32" s="120">
        <v>43.43602855683725</v>
      </c>
      <c r="H32" s="120">
        <v>44.690493421930775</v>
      </c>
      <c r="I32" s="120">
        <v>44.374033124090488</v>
      </c>
      <c r="J32" s="113"/>
      <c r="K32" s="119">
        <v>50.958321664217877</v>
      </c>
      <c r="L32" s="120">
        <v>69.007246600215879</v>
      </c>
      <c r="M32" s="120">
        <v>59.036633364915147</v>
      </c>
      <c r="N32" s="120">
        <v>36.388057927796098</v>
      </c>
      <c r="O32" s="120">
        <v>36.028103097331105</v>
      </c>
      <c r="P32" s="120">
        <v>27.084373068183883</v>
      </c>
      <c r="R32" s="119">
        <v>50.820364599164058</v>
      </c>
      <c r="S32" s="120">
        <v>53.049037301069987</v>
      </c>
      <c r="T32" s="120">
        <v>53.886618285972702</v>
      </c>
      <c r="U32" s="120">
        <v>48.701215175903705</v>
      </c>
      <c r="V32" s="120">
        <v>43.083964624014712</v>
      </c>
      <c r="W32" s="120">
        <v>46.583216274184949</v>
      </c>
      <c r="Y32" s="119">
        <v>50.889204445134965</v>
      </c>
      <c r="Z32" s="120">
        <v>59.067037759347684</v>
      </c>
      <c r="AA32" s="120">
        <v>57.97334029342138</v>
      </c>
      <c r="AB32" s="120">
        <v>46.484573720821139</v>
      </c>
      <c r="AC32" s="120">
        <v>39.600586279676534</v>
      </c>
      <c r="AD32" s="120">
        <v>30.739849651135408</v>
      </c>
      <c r="AF32" s="119">
        <v>50.888144468663299</v>
      </c>
      <c r="AG32" s="120">
        <v>73.427836767923637</v>
      </c>
      <c r="AH32" s="120">
        <v>69.723234398481694</v>
      </c>
      <c r="AI32" s="120">
        <v>45.432014246308711</v>
      </c>
      <c r="AJ32" s="120">
        <v>32.706719316608933</v>
      </c>
      <c r="AK32" s="120">
        <v>16.75047078061813</v>
      </c>
      <c r="AM32" s="119">
        <v>50.963554184754024</v>
      </c>
      <c r="AN32" s="120">
        <v>69.97080036465016</v>
      </c>
      <c r="AO32" s="120">
        <v>60.954559262945963</v>
      </c>
      <c r="AP32" s="120">
        <v>53.308836914502912</v>
      </c>
      <c r="AQ32" s="120">
        <v>25.263637554998603</v>
      </c>
      <c r="AR32" s="120">
        <v>24.847949084165457</v>
      </c>
    </row>
    <row r="33" spans="1:44" s="138" customFormat="1" ht="12.75" customHeight="1" x14ac:dyDescent="0.25">
      <c r="A33" s="113"/>
      <c r="B33" s="228" t="s">
        <v>22</v>
      </c>
      <c r="C33" s="139" t="s">
        <v>4</v>
      </c>
      <c r="D33" s="119">
        <v>18.351077231617811</v>
      </c>
      <c r="E33" s="120">
        <v>6.6657878328248055</v>
      </c>
      <c r="F33" s="120">
        <v>12.436259984609899</v>
      </c>
      <c r="G33" s="120">
        <v>17.275417778734045</v>
      </c>
      <c r="H33" s="120">
        <v>41.577385354552845</v>
      </c>
      <c r="I33" s="120">
        <v>29.640105695793356</v>
      </c>
      <c r="J33" s="113"/>
      <c r="K33" s="119">
        <v>18.306452343407532</v>
      </c>
      <c r="L33" s="120">
        <v>8.040285861574926</v>
      </c>
      <c r="M33" s="120">
        <v>10.753349560057433</v>
      </c>
      <c r="N33" s="120">
        <v>16.008562768182856</v>
      </c>
      <c r="O33" s="120">
        <v>40.207327859640237</v>
      </c>
      <c r="P33" s="120">
        <v>16.951384536697727</v>
      </c>
      <c r="R33" s="119">
        <v>18.399563078705494</v>
      </c>
      <c r="S33" s="120">
        <v>14.376456698944867</v>
      </c>
      <c r="T33" s="120">
        <v>26.892305915972681</v>
      </c>
      <c r="U33" s="120">
        <v>14.620896487648332</v>
      </c>
      <c r="V33" s="120">
        <v>25.698195811147855</v>
      </c>
      <c r="W33" s="120"/>
      <c r="Y33" s="119">
        <v>18.457474420737256</v>
      </c>
      <c r="Z33" s="120">
        <v>9.3654207978115949</v>
      </c>
      <c r="AA33" s="120">
        <v>19.526047794601485</v>
      </c>
      <c r="AB33" s="120">
        <v>19.636449158958047</v>
      </c>
      <c r="AC33" s="120">
        <v>31.804645647321532</v>
      </c>
      <c r="AD33" s="120">
        <v>24.998493072129396</v>
      </c>
      <c r="AF33" s="119">
        <v>18.428162982087159</v>
      </c>
      <c r="AG33" s="120">
        <v>8.0022250562830983</v>
      </c>
      <c r="AH33" s="120">
        <v>6.8055028118625902</v>
      </c>
      <c r="AI33" s="120">
        <v>30.487699283129256</v>
      </c>
      <c r="AJ33" s="120">
        <v>37.640020522243283</v>
      </c>
      <c r="AK33" s="120">
        <v>19.094289464836113</v>
      </c>
      <c r="AM33" s="119">
        <v>18.483508152776835</v>
      </c>
      <c r="AN33" s="120">
        <v>8.0471788784373022</v>
      </c>
      <c r="AO33" s="120">
        <v>20.060787018817283</v>
      </c>
      <c r="AP33" s="120">
        <v>21.208395623447561</v>
      </c>
      <c r="AQ33" s="120">
        <v>29.305482352658689</v>
      </c>
      <c r="AR33" s="120">
        <v>20.874612074325338</v>
      </c>
    </row>
    <row r="34" spans="1:44" s="138" customFormat="1" ht="12.75" customHeight="1" x14ac:dyDescent="0.25">
      <c r="A34" s="113"/>
      <c r="B34" s="229"/>
      <c r="C34" s="139" t="s">
        <v>5</v>
      </c>
      <c r="D34" s="119">
        <v>24.437402246913877</v>
      </c>
      <c r="E34" s="120">
        <v>24.170477308678208</v>
      </c>
      <c r="F34" s="120">
        <v>33.23301021969597</v>
      </c>
      <c r="G34" s="120">
        <v>31.683319872481906</v>
      </c>
      <c r="H34" s="120">
        <v>16.031604992891317</v>
      </c>
      <c r="I34" s="120"/>
      <c r="J34" s="113"/>
      <c r="K34" s="119">
        <v>24.384222941204577</v>
      </c>
      <c r="L34" s="120">
        <v>22.095972824712135</v>
      </c>
      <c r="M34" s="120">
        <v>28.727694464517619</v>
      </c>
      <c r="N34" s="120">
        <v>34.360236571042748</v>
      </c>
      <c r="O34" s="120">
        <v>19.972206733839514</v>
      </c>
      <c r="P34" s="120">
        <v>19.072812963797787</v>
      </c>
      <c r="R34" s="119">
        <v>24.378548808978856</v>
      </c>
      <c r="S34" s="120">
        <v>23.29539041253345</v>
      </c>
      <c r="T34" s="120">
        <v>22.792490140822377</v>
      </c>
      <c r="U34" s="120">
        <v>28.402056059031793</v>
      </c>
      <c r="V34" s="120">
        <v>24.911695043615278</v>
      </c>
      <c r="W34" s="120"/>
      <c r="Y34" s="119">
        <v>24.386766405527847</v>
      </c>
      <c r="Z34" s="120">
        <v>22.557449618601208</v>
      </c>
      <c r="AA34" s="120">
        <v>26.487267941096448</v>
      </c>
      <c r="AB34" s="120">
        <v>32.045164701462269</v>
      </c>
      <c r="AC34" s="120">
        <v>17.444569562961323</v>
      </c>
      <c r="AD34" s="120">
        <v>19.647594679042463</v>
      </c>
      <c r="AF34" s="119">
        <v>24.421176240513816</v>
      </c>
      <c r="AG34" s="120">
        <v>22.502273257987156</v>
      </c>
      <c r="AH34" s="120">
        <v>36.497652636513372</v>
      </c>
      <c r="AI34" s="120">
        <v>32.865303709094924</v>
      </c>
      <c r="AJ34" s="120">
        <v>21.160560650275425</v>
      </c>
      <c r="AK34" s="120">
        <v>17.448362826483084</v>
      </c>
      <c r="AM34" s="119">
        <v>24.42116323184554</v>
      </c>
      <c r="AN34" s="120">
        <v>22.507757678395603</v>
      </c>
      <c r="AO34" s="120">
        <v>26.676713635997189</v>
      </c>
      <c r="AP34" s="120">
        <v>33.56804430965645</v>
      </c>
      <c r="AQ34" s="120">
        <v>21.80323345958266</v>
      </c>
      <c r="AR34" s="120">
        <v>14.282632244434968</v>
      </c>
    </row>
    <row r="35" spans="1:44" s="138" customFormat="1" ht="12.75" customHeight="1" x14ac:dyDescent="0.25">
      <c r="A35" s="113"/>
      <c r="B35" s="229"/>
      <c r="C35" s="139" t="s">
        <v>6</v>
      </c>
      <c r="D35" s="119">
        <v>27.132397059480251</v>
      </c>
      <c r="E35" s="120">
        <v>32.792608823107564</v>
      </c>
      <c r="F35" s="120">
        <v>30.714224935084509</v>
      </c>
      <c r="G35" s="120">
        <v>27.302709885991554</v>
      </c>
      <c r="H35" s="120">
        <v>18.484005533435294</v>
      </c>
      <c r="I35" s="120">
        <v>9.4754660081634352</v>
      </c>
      <c r="J35" s="113"/>
      <c r="K35" s="119">
        <v>27.143590819483592</v>
      </c>
      <c r="L35" s="120">
        <v>29.237738360154346</v>
      </c>
      <c r="M35" s="120">
        <v>39.848275711769062</v>
      </c>
      <c r="N35" s="120">
        <v>30.529677082826389</v>
      </c>
      <c r="O35" s="120">
        <v>19.007429793150322</v>
      </c>
      <c r="P35" s="120">
        <v>8.8867324296054129</v>
      </c>
      <c r="R35" s="119">
        <v>27.076477640278306</v>
      </c>
      <c r="S35" s="120">
        <v>27.403071337526587</v>
      </c>
      <c r="T35" s="120">
        <v>28.438547821631161</v>
      </c>
      <c r="U35" s="120">
        <v>31.171603976193101</v>
      </c>
      <c r="V35" s="120">
        <v>20.569329920705893</v>
      </c>
      <c r="W35" s="120"/>
      <c r="Y35" s="119">
        <v>27.08560466301287</v>
      </c>
      <c r="Z35" s="120">
        <v>30.407641389018629</v>
      </c>
      <c r="AA35" s="120">
        <v>29.445523860228285</v>
      </c>
      <c r="AB35" s="120">
        <v>29.35824624371795</v>
      </c>
      <c r="AC35" s="120">
        <v>21.190502628427144</v>
      </c>
      <c r="AD35" s="120">
        <v>9.6782801546343684</v>
      </c>
      <c r="AF35" s="119">
        <v>27.121169899001625</v>
      </c>
      <c r="AG35" s="120">
        <v>32.016814408574611</v>
      </c>
      <c r="AH35" s="120">
        <v>34.662866699599157</v>
      </c>
      <c r="AI35" s="120">
        <v>25.875743088877307</v>
      </c>
      <c r="AJ35" s="120">
        <v>22.244195282636628</v>
      </c>
      <c r="AK35" s="120">
        <v>18.371047477758452</v>
      </c>
      <c r="AM35" s="119">
        <v>26.968055314396455</v>
      </c>
      <c r="AN35" s="120">
        <v>33.096815377176469</v>
      </c>
      <c r="AO35" s="120">
        <v>28.374195974406224</v>
      </c>
      <c r="AP35" s="120">
        <v>27.174062793293562</v>
      </c>
      <c r="AQ35" s="120">
        <v>20.420765148024234</v>
      </c>
      <c r="AR35" s="120">
        <v>17.829485814322943</v>
      </c>
    </row>
    <row r="36" spans="1:44" s="138" customFormat="1" ht="12.75" customHeight="1" x14ac:dyDescent="0.25">
      <c r="A36" s="113"/>
      <c r="B36" s="230"/>
      <c r="C36" s="139" t="s">
        <v>7</v>
      </c>
      <c r="D36" s="119">
        <v>30.0791234619881</v>
      </c>
      <c r="E36" s="120">
        <v>36.371126035389487</v>
      </c>
      <c r="F36" s="120">
        <v>23.616504860609599</v>
      </c>
      <c r="G36" s="120">
        <v>23.738552462792477</v>
      </c>
      <c r="H36" s="120">
        <v>23.907004119120487</v>
      </c>
      <c r="I36" s="120">
        <v>50.549304836708146</v>
      </c>
      <c r="J36" s="113"/>
      <c r="K36" s="119">
        <v>30.165733895904307</v>
      </c>
      <c r="L36" s="120">
        <v>40.626002953558704</v>
      </c>
      <c r="M36" s="120">
        <v>20.670680263655843</v>
      </c>
      <c r="N36" s="120">
        <v>19.101523577947944</v>
      </c>
      <c r="O36" s="120">
        <v>20.81303561336993</v>
      </c>
      <c r="P36" s="120">
        <v>55.089070069899073</v>
      </c>
      <c r="R36" s="119">
        <v>30.145410472037316</v>
      </c>
      <c r="S36" s="120">
        <v>34.925081550995159</v>
      </c>
      <c r="T36" s="120">
        <v>21.876656121573717</v>
      </c>
      <c r="U36" s="120">
        <v>25.805443477126676</v>
      </c>
      <c r="V36" s="120">
        <v>28.820779224530945</v>
      </c>
      <c r="W36" s="120">
        <v>70.566858299314589</v>
      </c>
      <c r="Y36" s="119">
        <v>30.070154510721984</v>
      </c>
      <c r="Z36" s="120">
        <v>37.669488194568537</v>
      </c>
      <c r="AA36" s="120">
        <v>24.541160404073718</v>
      </c>
      <c r="AB36" s="120">
        <v>18.960139895861712</v>
      </c>
      <c r="AC36" s="120">
        <v>29.560282161289919</v>
      </c>
      <c r="AD36" s="120">
        <v>45.675632094193766</v>
      </c>
      <c r="AF36" s="119">
        <v>30.029490878397464</v>
      </c>
      <c r="AG36" s="120">
        <v>37.47868727715538</v>
      </c>
      <c r="AH36" s="120">
        <v>22.033977852024822</v>
      </c>
      <c r="AI36" s="120">
        <v>10.771253918898505</v>
      </c>
      <c r="AJ36" s="120">
        <v>18.955223544844614</v>
      </c>
      <c r="AK36" s="120">
        <v>45.086300230922397</v>
      </c>
      <c r="AM36" s="119">
        <v>30.127273300981177</v>
      </c>
      <c r="AN36" s="120">
        <v>36.348248065990724</v>
      </c>
      <c r="AO36" s="120">
        <v>24.888303370779262</v>
      </c>
      <c r="AP36" s="120">
        <v>18.049497273602423</v>
      </c>
      <c r="AQ36" s="120">
        <v>28.470519039734395</v>
      </c>
      <c r="AR36" s="120">
        <v>47.013269866916744</v>
      </c>
    </row>
    <row r="37" spans="1:44" s="138" customFormat="1" ht="12.75" customHeight="1" x14ac:dyDescent="0.25">
      <c r="A37" s="113"/>
      <c r="B37" s="228" t="s">
        <v>23</v>
      </c>
      <c r="C37" s="139" t="s">
        <v>8</v>
      </c>
      <c r="D37" s="119">
        <v>44.561189592736397</v>
      </c>
      <c r="E37" s="120">
        <v>48.333305244233841</v>
      </c>
      <c r="F37" s="120">
        <v>31.291340628132453</v>
      </c>
      <c r="G37" s="120">
        <v>41.691679619974465</v>
      </c>
      <c r="H37" s="120">
        <v>45.823169901168718</v>
      </c>
      <c r="I37" s="120">
        <v>71.602515779197503</v>
      </c>
      <c r="J37" s="113"/>
      <c r="K37" s="119">
        <v>44.526073197083008</v>
      </c>
      <c r="L37" s="120">
        <v>51.820707729373325</v>
      </c>
      <c r="M37" s="120">
        <v>38.170022050842626</v>
      </c>
      <c r="N37" s="120">
        <v>27.230115000564108</v>
      </c>
      <c r="O37" s="120">
        <v>44.236478276354134</v>
      </c>
      <c r="P37" s="120">
        <v>61.281384791817018</v>
      </c>
      <c r="R37" s="119">
        <v>44.636126162635179</v>
      </c>
      <c r="S37" s="120">
        <v>52.374112558994788</v>
      </c>
      <c r="T37" s="120">
        <v>35.073690399865811</v>
      </c>
      <c r="U37" s="120">
        <v>33.887692052723608</v>
      </c>
      <c r="V37" s="120">
        <v>53.241919081878429</v>
      </c>
      <c r="W37" s="120">
        <v>56.16838418729543</v>
      </c>
      <c r="Y37" s="119">
        <v>44.702881406407975</v>
      </c>
      <c r="Z37" s="120">
        <v>52.63134422109357</v>
      </c>
      <c r="AA37" s="120">
        <v>32.789045427437749</v>
      </c>
      <c r="AB37" s="120">
        <v>32.950035357471712</v>
      </c>
      <c r="AC37" s="120">
        <v>48.65847270844052</v>
      </c>
      <c r="AD37" s="120">
        <v>68.004614329836315</v>
      </c>
      <c r="AF37" s="119">
        <v>44.642311589930536</v>
      </c>
      <c r="AG37" s="120">
        <v>48.042950426064799</v>
      </c>
      <c r="AH37" s="120">
        <v>41.253561337798025</v>
      </c>
      <c r="AI37" s="120">
        <v>24.647123750979134</v>
      </c>
      <c r="AJ37" s="120">
        <v>38.447524518542821</v>
      </c>
      <c r="AK37" s="120">
        <v>60.187021632295398</v>
      </c>
      <c r="AM37" s="119">
        <v>44.638468006625736</v>
      </c>
      <c r="AN37" s="120">
        <v>51.22019624718407</v>
      </c>
      <c r="AO37" s="120">
        <v>42.277877099590668</v>
      </c>
      <c r="AP37" s="120">
        <v>32.675401229548932</v>
      </c>
      <c r="AQ37" s="120">
        <v>41.902214951086719</v>
      </c>
      <c r="AR37" s="120">
        <v>58.039728567201784</v>
      </c>
    </row>
    <row r="38" spans="1:44" s="138" customFormat="1" ht="12.75" customHeight="1" x14ac:dyDescent="0.25">
      <c r="A38" s="113"/>
      <c r="B38" s="229"/>
      <c r="C38" s="139" t="s">
        <v>9</v>
      </c>
      <c r="D38" s="119">
        <v>29.618835893219845</v>
      </c>
      <c r="E38" s="120">
        <v>30.977254675459555</v>
      </c>
      <c r="F38" s="120">
        <v>30.858531553902953</v>
      </c>
      <c r="G38" s="120">
        <v>29.41474258708881</v>
      </c>
      <c r="H38" s="120">
        <v>29.205568505768838</v>
      </c>
      <c r="I38" s="120">
        <v>17.93665429303525</v>
      </c>
      <c r="J38" s="113"/>
      <c r="K38" s="119">
        <v>29.567794243265144</v>
      </c>
      <c r="L38" s="120">
        <v>26.94599907003515</v>
      </c>
      <c r="M38" s="120">
        <v>28.043708203934653</v>
      </c>
      <c r="N38" s="120">
        <v>37.141777060516148</v>
      </c>
      <c r="O38" s="120">
        <v>31.653623599969272</v>
      </c>
      <c r="P38" s="120">
        <v>22.484724681576655</v>
      </c>
      <c r="R38" s="119">
        <v>29.522978863444134</v>
      </c>
      <c r="S38" s="120">
        <v>27.564597482565141</v>
      </c>
      <c r="T38" s="120">
        <v>30.277073509348725</v>
      </c>
      <c r="U38" s="120">
        <v>31.770694438708563</v>
      </c>
      <c r="V38" s="120">
        <v>33.500048443846083</v>
      </c>
      <c r="W38" s="120"/>
      <c r="Y38" s="119">
        <v>29.532930560369351</v>
      </c>
      <c r="Z38" s="120">
        <v>27.953656311692178</v>
      </c>
      <c r="AA38" s="120">
        <v>33.426327464773806</v>
      </c>
      <c r="AB38" s="120">
        <v>32.880482244148787</v>
      </c>
      <c r="AC38" s="120">
        <v>28.030600438737618</v>
      </c>
      <c r="AD38" s="120">
        <v>18.70696982832337</v>
      </c>
      <c r="AF38" s="119">
        <v>29.545931448707289</v>
      </c>
      <c r="AG38" s="120">
        <v>30.439020149293711</v>
      </c>
      <c r="AH38" s="120">
        <v>26.135679357962481</v>
      </c>
      <c r="AI38" s="120">
        <v>40.298273320557684</v>
      </c>
      <c r="AJ38" s="120">
        <v>30.592034355418825</v>
      </c>
      <c r="AK38" s="120">
        <v>21.645860595653946</v>
      </c>
      <c r="AM38" s="119">
        <v>29.49946633133273</v>
      </c>
      <c r="AN38" s="120">
        <v>29.445791740098709</v>
      </c>
      <c r="AO38" s="120">
        <v>29.363297084849886</v>
      </c>
      <c r="AP38" s="120">
        <v>30.314566653728605</v>
      </c>
      <c r="AQ38" s="120">
        <v>32.230624179863817</v>
      </c>
      <c r="AR38" s="120">
        <v>19.95432505359264</v>
      </c>
    </row>
    <row r="39" spans="1:44" s="138" customFormat="1" ht="12.75" customHeight="1" x14ac:dyDescent="0.25">
      <c r="A39" s="113"/>
      <c r="B39" s="230"/>
      <c r="C39" s="139" t="s">
        <v>10</v>
      </c>
      <c r="D39" s="119">
        <v>25.357776459076586</v>
      </c>
      <c r="E39" s="120">
        <v>19.703369539557098</v>
      </c>
      <c r="F39" s="120">
        <v>37.652975642716072</v>
      </c>
      <c r="G39" s="120">
        <v>28.893577792936703</v>
      </c>
      <c r="H39" s="120">
        <v>24.771125996098593</v>
      </c>
      <c r="I39" s="120"/>
      <c r="J39" s="113"/>
      <c r="K39" s="119">
        <v>25.443743819943833</v>
      </c>
      <c r="L39" s="120">
        <v>20.958694479599473</v>
      </c>
      <c r="M39" s="120">
        <v>31.832203344272646</v>
      </c>
      <c r="N39" s="120">
        <v>35.628107938919683</v>
      </c>
      <c r="O39" s="120">
        <v>24.109898123676597</v>
      </c>
      <c r="P39" s="120">
        <v>15.634409594517503</v>
      </c>
      <c r="R39" s="119">
        <v>25.37920706860108</v>
      </c>
      <c r="S39" s="120">
        <v>19.924351913833043</v>
      </c>
      <c r="T39" s="120">
        <v>34.649236090785436</v>
      </c>
      <c r="U39" s="120">
        <v>32.678780846494973</v>
      </c>
      <c r="V39" s="120">
        <v>13.25803247427543</v>
      </c>
      <c r="W39" s="120"/>
      <c r="Y39" s="119">
        <v>25.302344500717545</v>
      </c>
      <c r="Z39" s="120">
        <v>19.133710176834985</v>
      </c>
      <c r="AA39" s="120">
        <v>32.122609331558522</v>
      </c>
      <c r="AB39" s="120">
        <v>34.169482398379479</v>
      </c>
      <c r="AC39" s="120">
        <v>23.310926852821822</v>
      </c>
      <c r="AD39" s="120">
        <v>12.587861933457622</v>
      </c>
      <c r="AF39" s="119">
        <v>25.349261765595244</v>
      </c>
      <c r="AG39" s="120">
        <v>20.3756849018366</v>
      </c>
      <c r="AH39" s="120">
        <v>32.610759304239437</v>
      </c>
      <c r="AI39" s="120">
        <v>35.054602928463176</v>
      </c>
      <c r="AJ39" s="120">
        <v>30.960441126038322</v>
      </c>
      <c r="AK39" s="120">
        <v>17.932057017694742</v>
      </c>
      <c r="AM39" s="119">
        <v>25.399570712636439</v>
      </c>
      <c r="AN39" s="120">
        <v>19.046371365246301</v>
      </c>
      <c r="AO39" s="120">
        <v>28.358825815559413</v>
      </c>
      <c r="AP39" s="120">
        <v>35.38765141920441</v>
      </c>
      <c r="AQ39" s="120">
        <v>25.867160869049499</v>
      </c>
      <c r="AR39" s="120">
        <v>21.457114237503934</v>
      </c>
    </row>
    <row r="40" spans="1:44" s="138" customFormat="1" ht="12.75" customHeight="1" x14ac:dyDescent="0.25">
      <c r="A40" s="113"/>
      <c r="B40" s="228" t="s">
        <v>38</v>
      </c>
      <c r="C40" s="139" t="s">
        <v>37</v>
      </c>
      <c r="D40" s="119">
        <v>93.743984956225006</v>
      </c>
      <c r="E40" s="120">
        <v>91.394838064486578</v>
      </c>
      <c r="F40" s="120">
        <v>96.848096070467676</v>
      </c>
      <c r="G40" s="120">
        <v>92.16646332929534</v>
      </c>
      <c r="H40" s="120">
        <v>93.889716770319708</v>
      </c>
      <c r="I40" s="120">
        <v>100.00000000000004</v>
      </c>
      <c r="J40" s="113"/>
      <c r="K40" s="119">
        <v>93.741403970445347</v>
      </c>
      <c r="L40" s="120">
        <v>93.220758890013229</v>
      </c>
      <c r="M40" s="120">
        <v>94.962960233537558</v>
      </c>
      <c r="N40" s="120">
        <v>95.349764776691188</v>
      </c>
      <c r="O40" s="120">
        <v>92.027068000855593</v>
      </c>
      <c r="P40" s="120">
        <v>95.752511183144406</v>
      </c>
      <c r="R40" s="119">
        <v>93.750890013127545</v>
      </c>
      <c r="S40" s="120">
        <v>92.623011938939413</v>
      </c>
      <c r="T40" s="120">
        <v>96.41126363487281</v>
      </c>
      <c r="U40" s="120">
        <v>93.774487664259283</v>
      </c>
      <c r="V40" s="120">
        <v>91.421469843057068</v>
      </c>
      <c r="W40" s="120">
        <v>99.0594141930505</v>
      </c>
      <c r="Y40" s="119">
        <v>93.748783543826804</v>
      </c>
      <c r="Z40" s="120">
        <v>92.059942427834613</v>
      </c>
      <c r="AA40" s="120">
        <v>93.21120805497074</v>
      </c>
      <c r="AB40" s="120">
        <v>93.879271594283225</v>
      </c>
      <c r="AC40" s="120">
        <v>96.271268279549702</v>
      </c>
      <c r="AD40" s="120">
        <v>97.364094015525936</v>
      </c>
      <c r="AF40" s="119">
        <v>93.739963049828589</v>
      </c>
      <c r="AG40" s="120">
        <v>91.538688403598741</v>
      </c>
      <c r="AH40" s="120">
        <v>92.505477790667982</v>
      </c>
      <c r="AI40" s="120">
        <v>95.867907001378697</v>
      </c>
      <c r="AJ40" s="120">
        <v>94.201139062737482</v>
      </c>
      <c r="AK40" s="120">
        <v>96.845217881903693</v>
      </c>
      <c r="AM40" s="119">
        <v>93.739966384424051</v>
      </c>
      <c r="AN40" s="120">
        <v>92.186067658813272</v>
      </c>
      <c r="AO40" s="120">
        <v>93.696960327305874</v>
      </c>
      <c r="AP40" s="120">
        <v>94.345107374376994</v>
      </c>
      <c r="AQ40" s="120">
        <v>94.370023749682773</v>
      </c>
      <c r="AR40" s="120">
        <v>96.976767292742622</v>
      </c>
    </row>
    <row r="41" spans="1:44" s="138" customFormat="1" ht="12.75" customHeight="1" x14ac:dyDescent="0.25">
      <c r="A41" s="113"/>
      <c r="B41" s="230"/>
      <c r="C41" s="139" t="s">
        <v>20</v>
      </c>
      <c r="D41" s="119">
        <v>6.2560150437748732</v>
      </c>
      <c r="E41" s="120">
        <v>8.6051619355131983</v>
      </c>
      <c r="F41" s="120"/>
      <c r="G41" s="120">
        <v>7.8335366707046603</v>
      </c>
      <c r="H41" s="120">
        <v>6.1102832296802054</v>
      </c>
      <c r="I41" s="120">
        <v>0</v>
      </c>
      <c r="J41" s="113"/>
      <c r="K41" s="119">
        <v>6.2585960295544876</v>
      </c>
      <c r="L41" s="120">
        <v>6.7792411099864944</v>
      </c>
      <c r="M41" s="120"/>
      <c r="N41" s="120">
        <v>4.6502352233087505</v>
      </c>
      <c r="O41" s="120">
        <v>7.9729319991443655</v>
      </c>
      <c r="P41" s="120"/>
      <c r="R41" s="119">
        <v>6.2491099868722655</v>
      </c>
      <c r="S41" s="120">
        <v>7.3769880610603025</v>
      </c>
      <c r="T41" s="120">
        <v>3.5887363651270037</v>
      </c>
      <c r="U41" s="120">
        <v>6.2255123357405582</v>
      </c>
      <c r="V41" s="120">
        <v>8.5785301569429642</v>
      </c>
      <c r="W41" s="120"/>
      <c r="Y41" s="119">
        <v>6.2512164561729895</v>
      </c>
      <c r="Z41" s="120">
        <v>7.940057572164978</v>
      </c>
      <c r="AA41" s="120">
        <v>6.7887919450291667</v>
      </c>
      <c r="AB41" s="120">
        <v>6.1207284057166387</v>
      </c>
      <c r="AC41" s="120">
        <v>3.7287317204501909</v>
      </c>
      <c r="AD41" s="120"/>
      <c r="AF41" s="119">
        <v>6.2600369501713162</v>
      </c>
      <c r="AG41" s="120">
        <v>8.4613115964010461</v>
      </c>
      <c r="AH41" s="120"/>
      <c r="AI41" s="120">
        <v>4.1320929986213688</v>
      </c>
      <c r="AJ41" s="120">
        <v>5.7988609372624627</v>
      </c>
      <c r="AK41" s="120"/>
      <c r="AM41" s="119">
        <v>6.2600336155758258</v>
      </c>
      <c r="AN41" s="120">
        <v>7.813932341186419</v>
      </c>
      <c r="AO41" s="120">
        <v>6.3030396726941493</v>
      </c>
      <c r="AP41" s="120">
        <v>5.6548926256229235</v>
      </c>
      <c r="AQ41" s="120">
        <v>5.6299762503171955</v>
      </c>
      <c r="AR41" s="120"/>
    </row>
    <row r="42" spans="1:44" s="138" customFormat="1" ht="12.75" customHeight="1" x14ac:dyDescent="0.25">
      <c r="A42" s="113"/>
      <c r="B42" s="228" t="s">
        <v>25</v>
      </c>
      <c r="C42" s="139" t="s">
        <v>11</v>
      </c>
      <c r="D42" s="119">
        <v>13.229638694908774</v>
      </c>
      <c r="E42" s="120">
        <v>11.852957787797113</v>
      </c>
      <c r="F42" s="120">
        <v>14.174666553999915</v>
      </c>
      <c r="G42" s="120">
        <v>15.949344788170261</v>
      </c>
      <c r="H42" s="120">
        <v>12.214183011596146</v>
      </c>
      <c r="I42" s="120">
        <v>17.044423098677473</v>
      </c>
      <c r="J42" s="113"/>
      <c r="K42" s="119">
        <v>13.257963859403871</v>
      </c>
      <c r="L42" s="120">
        <v>12.298858713852162</v>
      </c>
      <c r="M42" s="120">
        <v>14.913239971577719</v>
      </c>
      <c r="N42" s="120">
        <v>11.855430297698062</v>
      </c>
      <c r="O42" s="120">
        <v>13.59243193353584</v>
      </c>
      <c r="P42" s="120">
        <v>16.104468876783105</v>
      </c>
      <c r="R42" s="119">
        <v>13.280210656009528</v>
      </c>
      <c r="S42" s="120">
        <v>12.079751478934268</v>
      </c>
      <c r="T42" s="120">
        <v>13.788226753129976</v>
      </c>
      <c r="U42" s="120">
        <v>12.777481927574142</v>
      </c>
      <c r="V42" s="120">
        <v>14.446728508895204</v>
      </c>
      <c r="W42" s="120">
        <v>25.143603295997746</v>
      </c>
      <c r="Y42" s="119">
        <v>13.284687190446082</v>
      </c>
      <c r="Z42" s="120">
        <v>11.66178381581285</v>
      </c>
      <c r="AA42" s="120">
        <v>15.094835748817445</v>
      </c>
      <c r="AB42" s="120">
        <v>12.930025296213321</v>
      </c>
      <c r="AC42" s="120">
        <v>14.277421697285977</v>
      </c>
      <c r="AD42" s="120">
        <v>15.287801117467129</v>
      </c>
      <c r="AF42" s="119">
        <v>13.249319082825833</v>
      </c>
      <c r="AG42" s="120">
        <v>12.406575061450534</v>
      </c>
      <c r="AH42" s="120">
        <v>14.648563373689557</v>
      </c>
      <c r="AI42" s="120">
        <v>10.775472473867691</v>
      </c>
      <c r="AJ42" s="120">
        <v>13.137030218206494</v>
      </c>
      <c r="AK42" s="120">
        <v>15.755573011714166</v>
      </c>
      <c r="AM42" s="119">
        <v>13.261694792426562</v>
      </c>
      <c r="AN42" s="120">
        <v>11.450977141883724</v>
      </c>
      <c r="AO42" s="120">
        <v>14.801427934822675</v>
      </c>
      <c r="AP42" s="120">
        <v>14.515017472541402</v>
      </c>
      <c r="AQ42" s="120">
        <v>12.788204131079</v>
      </c>
      <c r="AR42" s="120">
        <v>16.573284477533782</v>
      </c>
    </row>
    <row r="43" spans="1:44" s="138" customFormat="1" ht="12.75" customHeight="1" x14ac:dyDescent="0.25">
      <c r="A43" s="113"/>
      <c r="B43" s="229"/>
      <c r="C43" s="139" t="s">
        <v>12</v>
      </c>
      <c r="D43" s="119">
        <v>28.314796307602847</v>
      </c>
      <c r="E43" s="120">
        <v>26.50577528187215</v>
      </c>
      <c r="F43" s="120">
        <v>30.199890869273315</v>
      </c>
      <c r="G43" s="120">
        <v>32.17821954558633</v>
      </c>
      <c r="H43" s="120">
        <v>27.421124828255198</v>
      </c>
      <c r="I43" s="120">
        <v>28.541488803625043</v>
      </c>
      <c r="J43" s="113"/>
      <c r="K43" s="119">
        <v>28.363533550141533</v>
      </c>
      <c r="L43" s="120">
        <v>25.055204005402786</v>
      </c>
      <c r="M43" s="120">
        <v>29.610248099859319</v>
      </c>
      <c r="N43" s="120">
        <v>30.961275794760549</v>
      </c>
      <c r="O43" s="120">
        <v>29.467992168649783</v>
      </c>
      <c r="P43" s="120">
        <v>32.286913780591355</v>
      </c>
      <c r="R43" s="119">
        <v>28.325855926209538</v>
      </c>
      <c r="S43" s="120">
        <v>25.634721216872393</v>
      </c>
      <c r="T43" s="120">
        <v>26.814330963409617</v>
      </c>
      <c r="U43" s="120">
        <v>34.989469852320795</v>
      </c>
      <c r="V43" s="120">
        <v>28.793968855319825</v>
      </c>
      <c r="W43" s="120">
        <v>24.67522395919033</v>
      </c>
      <c r="Y43" s="119">
        <v>28.249986623826473</v>
      </c>
      <c r="Z43" s="120">
        <v>26.805772675571632</v>
      </c>
      <c r="AA43" s="120">
        <v>27.1237751181704</v>
      </c>
      <c r="AB43" s="120">
        <v>28.177708993590695</v>
      </c>
      <c r="AC43" s="120">
        <v>31.463987743037535</v>
      </c>
      <c r="AD43" s="120">
        <v>31.167976443991275</v>
      </c>
      <c r="AF43" s="119">
        <v>28.257535637489266</v>
      </c>
      <c r="AG43" s="120">
        <v>26.669859207363938</v>
      </c>
      <c r="AH43" s="120">
        <v>25.128897360865153</v>
      </c>
      <c r="AI43" s="120">
        <v>30.883442874848772</v>
      </c>
      <c r="AJ43" s="120">
        <v>31.224908398359837</v>
      </c>
      <c r="AK43" s="120">
        <v>28.66898514791427</v>
      </c>
      <c r="AM43" s="119">
        <v>28.190515375908877</v>
      </c>
      <c r="AN43" s="120">
        <v>24.237966086736787</v>
      </c>
      <c r="AO43" s="120">
        <v>30.80717736387324</v>
      </c>
      <c r="AP43" s="120">
        <v>30.976881753890751</v>
      </c>
      <c r="AQ43" s="120">
        <v>30.47789845622545</v>
      </c>
      <c r="AR43" s="120">
        <v>26.784255979379811</v>
      </c>
    </row>
    <row r="44" spans="1:44" s="138" customFormat="1" ht="12.75" customHeight="1" x14ac:dyDescent="0.25">
      <c r="A44" s="113"/>
      <c r="B44" s="230"/>
      <c r="C44" s="139" t="s">
        <v>13</v>
      </c>
      <c r="D44" s="119">
        <v>58.455564997488374</v>
      </c>
      <c r="E44" s="120">
        <v>61.641266930330687</v>
      </c>
      <c r="F44" s="120">
        <v>55.625442576726769</v>
      </c>
      <c r="G44" s="120">
        <v>51.872435666243398</v>
      </c>
      <c r="H44" s="120">
        <v>60.364692160148579</v>
      </c>
      <c r="I44" s="120">
        <v>54.41408809769748</v>
      </c>
      <c r="J44" s="113"/>
      <c r="K44" s="119">
        <v>58.378502590454588</v>
      </c>
      <c r="L44" s="120">
        <v>62.645937280745088</v>
      </c>
      <c r="M44" s="120">
        <v>55.476511928562942</v>
      </c>
      <c r="N44" s="120">
        <v>57.183293907541376</v>
      </c>
      <c r="O44" s="120">
        <v>56.939575897814329</v>
      </c>
      <c r="P44" s="120">
        <v>51.608617342625543</v>
      </c>
      <c r="R44" s="119">
        <v>58.393933417780872</v>
      </c>
      <c r="S44" s="120">
        <v>62.285527304193302</v>
      </c>
      <c r="T44" s="120">
        <v>59.397442283460336</v>
      </c>
      <c r="U44" s="120">
        <v>52.23304822010504</v>
      </c>
      <c r="V44" s="120">
        <v>56.759302635784955</v>
      </c>
      <c r="W44" s="120">
        <v>50.181172744811931</v>
      </c>
      <c r="Y44" s="119">
        <v>58.465326185727392</v>
      </c>
      <c r="Z44" s="120">
        <v>61.53244350861543</v>
      </c>
      <c r="AA44" s="120">
        <v>57.781389133012141</v>
      </c>
      <c r="AB44" s="120">
        <v>58.892265710195922</v>
      </c>
      <c r="AC44" s="120">
        <v>54.258590559676421</v>
      </c>
      <c r="AD44" s="120">
        <v>53.544222438541603</v>
      </c>
      <c r="AF44" s="119">
        <v>58.493145279684946</v>
      </c>
      <c r="AG44" s="120">
        <v>60.923565731185668</v>
      </c>
      <c r="AH44" s="120">
        <v>60.222539265445278</v>
      </c>
      <c r="AI44" s="120">
        <v>58.341084651283545</v>
      </c>
      <c r="AJ44" s="120">
        <v>55.638061383433659</v>
      </c>
      <c r="AK44" s="120">
        <v>55.57544184037161</v>
      </c>
      <c r="AM44" s="119">
        <v>58.547789831664566</v>
      </c>
      <c r="AN44" s="120">
        <v>64.311056771379498</v>
      </c>
      <c r="AO44" s="120">
        <v>54.391394701304073</v>
      </c>
      <c r="AP44" s="120">
        <v>54.508100773567861</v>
      </c>
      <c r="AQ44" s="120">
        <v>56.733897412695555</v>
      </c>
      <c r="AR44" s="120">
        <v>56.642459543086417</v>
      </c>
    </row>
    <row r="45" spans="1:44" s="138" customFormat="1" ht="12.75" customHeight="1" x14ac:dyDescent="0.25">
      <c r="A45" s="113"/>
      <c r="B45" s="228" t="s">
        <v>24</v>
      </c>
      <c r="C45" s="139" t="s">
        <v>14</v>
      </c>
      <c r="D45" s="119">
        <v>10.812079981535136</v>
      </c>
      <c r="E45" s="120">
        <v>9.9855084425680989</v>
      </c>
      <c r="F45" s="120">
        <v>11.103868815591344</v>
      </c>
      <c r="G45" s="120">
        <v>12.154564844776692</v>
      </c>
      <c r="H45" s="120">
        <v>11.179252556700751</v>
      </c>
      <c r="I45" s="120">
        <v>10.944496139609676</v>
      </c>
      <c r="J45" s="113"/>
      <c r="K45" s="119">
        <v>10.844681088394941</v>
      </c>
      <c r="L45" s="120">
        <v>10.348646078880694</v>
      </c>
      <c r="M45" s="120">
        <v>11.478552821403534</v>
      </c>
      <c r="N45" s="120">
        <v>10.631164015983744</v>
      </c>
      <c r="O45" s="120">
        <v>10.42484153828171</v>
      </c>
      <c r="P45" s="120">
        <v>13.65363276378368</v>
      </c>
      <c r="R45" s="119">
        <v>10.828243998160355</v>
      </c>
      <c r="S45" s="120">
        <v>9.7973488580416532</v>
      </c>
      <c r="T45" s="120">
        <v>10.638604521547604</v>
      </c>
      <c r="U45" s="120">
        <v>10.423787329615784</v>
      </c>
      <c r="V45" s="120">
        <v>13.297206182705084</v>
      </c>
      <c r="W45" s="120">
        <v>18.984317876995892</v>
      </c>
      <c r="Y45" s="119">
        <v>10.791398129616802</v>
      </c>
      <c r="Z45" s="120">
        <v>9.9229511281509701</v>
      </c>
      <c r="AA45" s="120">
        <v>11.073151963405044</v>
      </c>
      <c r="AB45" s="120">
        <v>10.051298212637453</v>
      </c>
      <c r="AC45" s="120">
        <v>12.600255261990783</v>
      </c>
      <c r="AD45" s="120">
        <v>12.449309311185171</v>
      </c>
      <c r="AF45" s="119">
        <v>10.847177866344722</v>
      </c>
      <c r="AG45" s="120">
        <v>10.787130942306057</v>
      </c>
      <c r="AH45" s="120">
        <v>10.864460574041503</v>
      </c>
      <c r="AI45" s="120">
        <v>10.439436144322773</v>
      </c>
      <c r="AJ45" s="120">
        <v>11.496818689310965</v>
      </c>
      <c r="AK45" s="120">
        <v>10.603492609679698</v>
      </c>
      <c r="AM45" s="119">
        <v>10.808823345747454</v>
      </c>
      <c r="AN45" s="120">
        <v>10.881255392522997</v>
      </c>
      <c r="AO45" s="120">
        <v>12.060235669069403</v>
      </c>
      <c r="AP45" s="120">
        <v>10.292249963618493</v>
      </c>
      <c r="AQ45" s="120">
        <v>10.518107996836759</v>
      </c>
      <c r="AR45" s="120">
        <v>10.481372575807796</v>
      </c>
    </row>
    <row r="46" spans="1:44" s="138" customFormat="1" ht="12.75" customHeight="1" x14ac:dyDescent="0.25">
      <c r="A46" s="113"/>
      <c r="B46" s="229"/>
      <c r="C46" s="139" t="s">
        <v>15</v>
      </c>
      <c r="D46" s="119">
        <v>56.247523163166889</v>
      </c>
      <c r="E46" s="120">
        <v>59.188724126708657</v>
      </c>
      <c r="F46" s="120">
        <v>54.750545402894836</v>
      </c>
      <c r="G46" s="120">
        <v>52.710638100167131</v>
      </c>
      <c r="H46" s="120">
        <v>55.143919256174243</v>
      </c>
      <c r="I46" s="120">
        <v>54.190943587688082</v>
      </c>
      <c r="J46" s="113"/>
      <c r="K46" s="119">
        <v>56.05162543397887</v>
      </c>
      <c r="L46" s="120">
        <v>59.857905954317246</v>
      </c>
      <c r="M46" s="120">
        <v>52.414592401891447</v>
      </c>
      <c r="N46" s="120">
        <v>57.435771874299576</v>
      </c>
      <c r="O46" s="120">
        <v>53.734825240691656</v>
      </c>
      <c r="P46" s="120">
        <v>50.477547818387116</v>
      </c>
      <c r="R46" s="119">
        <v>56.122274803678216</v>
      </c>
      <c r="S46" s="120">
        <v>57.948473767669242</v>
      </c>
      <c r="T46" s="120">
        <v>54.81105261163146</v>
      </c>
      <c r="U46" s="120">
        <v>57.079960072257933</v>
      </c>
      <c r="V46" s="120">
        <v>54.068347842018106</v>
      </c>
      <c r="W46" s="120"/>
      <c r="Y46" s="119">
        <v>56.141192673456352</v>
      </c>
      <c r="Z46" s="120">
        <v>57.89880059151011</v>
      </c>
      <c r="AA46" s="120">
        <v>54.603692217529151</v>
      </c>
      <c r="AB46" s="120">
        <v>60.066262258969459</v>
      </c>
      <c r="AC46" s="120">
        <v>53.543458170829837</v>
      </c>
      <c r="AD46" s="120">
        <v>44.328853625061669</v>
      </c>
      <c r="AF46" s="119">
        <v>56.220408143998291</v>
      </c>
      <c r="AG46" s="120">
        <v>57.001763136614834</v>
      </c>
      <c r="AH46" s="120">
        <v>60.707835070429873</v>
      </c>
      <c r="AI46" s="120">
        <v>55.149469823685415</v>
      </c>
      <c r="AJ46" s="120">
        <v>57.483796343966553</v>
      </c>
      <c r="AK46" s="120">
        <v>51.285067151789789</v>
      </c>
      <c r="AM46" s="119">
        <v>56.07295652521934</v>
      </c>
      <c r="AN46" s="120">
        <v>59.669805743154249</v>
      </c>
      <c r="AO46" s="120">
        <v>53.815712457993115</v>
      </c>
      <c r="AP46" s="120">
        <v>55.011956077703758</v>
      </c>
      <c r="AQ46" s="120">
        <v>54.697809386208519</v>
      </c>
      <c r="AR46" s="120">
        <v>51.517810100548168</v>
      </c>
    </row>
    <row r="47" spans="1:44" s="138" customFormat="1" ht="12.75" customHeight="1" x14ac:dyDescent="0.25">
      <c r="A47" s="113"/>
      <c r="B47" s="229"/>
      <c r="C47" s="139" t="s">
        <v>16</v>
      </c>
      <c r="D47" s="119">
        <v>10.735378111521879</v>
      </c>
      <c r="E47" s="120">
        <v>10.963387551632628</v>
      </c>
      <c r="F47" s="120">
        <v>11.286781102244966</v>
      </c>
      <c r="G47" s="120">
        <v>11.00844445581412</v>
      </c>
      <c r="H47" s="120">
        <v>10.246675679705779</v>
      </c>
      <c r="I47" s="120">
        <v>8.4611326436548122</v>
      </c>
      <c r="J47" s="113"/>
      <c r="K47" s="119">
        <v>10.714370309795131</v>
      </c>
      <c r="L47" s="120">
        <v>11.068745080150293</v>
      </c>
      <c r="M47" s="120">
        <v>9.2683326573272069</v>
      </c>
      <c r="N47" s="120">
        <v>11.053543388151841</v>
      </c>
      <c r="O47" s="120">
        <v>11.131056551653311</v>
      </c>
      <c r="P47" s="120">
        <v>10.094831960961258</v>
      </c>
      <c r="R47" s="119">
        <v>10.745784865278065</v>
      </c>
      <c r="S47" s="120">
        <v>11.42156630732431</v>
      </c>
      <c r="T47" s="120">
        <v>11.489057301605847</v>
      </c>
      <c r="U47" s="120">
        <v>9.3815831532200402</v>
      </c>
      <c r="V47" s="120">
        <v>8.7358244412037305</v>
      </c>
      <c r="W47" s="120">
        <v>15.232124143511912</v>
      </c>
      <c r="Y47" s="119">
        <v>10.749407087639085</v>
      </c>
      <c r="Z47" s="120">
        <v>10.926146398990944</v>
      </c>
      <c r="AA47" s="120">
        <v>11.921280851687447</v>
      </c>
      <c r="AB47" s="120">
        <v>10.638470301170859</v>
      </c>
      <c r="AC47" s="120">
        <v>9.6936024676590833</v>
      </c>
      <c r="AD47" s="120">
        <v>9.480364562384791</v>
      </c>
      <c r="AF47" s="119">
        <v>10.736479223897735</v>
      </c>
      <c r="AG47" s="120">
        <v>10.735903032842982</v>
      </c>
      <c r="AH47" s="120">
        <v>10.09934633819605</v>
      </c>
      <c r="AI47" s="120">
        <v>11.132723605318859</v>
      </c>
      <c r="AJ47" s="120">
        <v>9.5946262089729952</v>
      </c>
      <c r="AK47" s="120">
        <v>11.98910847126951</v>
      </c>
      <c r="AM47" s="119">
        <v>10.765484245700915</v>
      </c>
      <c r="AN47" s="120">
        <v>10.247251556552758</v>
      </c>
      <c r="AO47" s="120">
        <v>10.279302426795411</v>
      </c>
      <c r="AP47" s="120">
        <v>12.883716522512204</v>
      </c>
      <c r="AQ47" s="120">
        <v>9.6841953210609102</v>
      </c>
      <c r="AR47" s="120">
        <v>11.840283304978184</v>
      </c>
    </row>
    <row r="48" spans="1:44" s="138" customFormat="1" ht="15" customHeight="1" x14ac:dyDescent="0.25">
      <c r="A48" s="113"/>
      <c r="B48" s="230"/>
      <c r="C48" s="139" t="s">
        <v>17</v>
      </c>
      <c r="D48" s="119">
        <v>22.205018743776069</v>
      </c>
      <c r="E48" s="120">
        <v>19.862379879090554</v>
      </c>
      <c r="F48" s="120">
        <v>22.858804679268832</v>
      </c>
      <c r="G48" s="120">
        <v>24.126352599242033</v>
      </c>
      <c r="H48" s="120">
        <v>23.430152507419152</v>
      </c>
      <c r="I48" s="120">
        <v>26.403427629047428</v>
      </c>
      <c r="J48" s="113"/>
      <c r="K48" s="119">
        <v>22.389323167831048</v>
      </c>
      <c r="L48" s="120">
        <v>18.724702886651812</v>
      </c>
      <c r="M48" s="120">
        <v>26.83852211937781</v>
      </c>
      <c r="N48" s="120">
        <v>20.879520721564802</v>
      </c>
      <c r="O48" s="120">
        <v>24.709276669373281</v>
      </c>
      <c r="P48" s="120">
        <v>25.773987456867946</v>
      </c>
      <c r="R48" s="119">
        <v>22.303696332883291</v>
      </c>
      <c r="S48" s="120">
        <v>20.832611066964731</v>
      </c>
      <c r="T48" s="120">
        <v>23.061285565215002</v>
      </c>
      <c r="U48" s="120">
        <v>23.11466944490618</v>
      </c>
      <c r="V48" s="120">
        <v>23.898621534073065</v>
      </c>
      <c r="W48" s="120">
        <v>23.394613398824937</v>
      </c>
      <c r="Y48" s="119">
        <v>22.31800210928769</v>
      </c>
      <c r="Z48" s="120">
        <v>21.252101881347869</v>
      </c>
      <c r="AA48" s="120">
        <v>22.401874967378337</v>
      </c>
      <c r="AB48" s="120">
        <v>19.243969227222166</v>
      </c>
      <c r="AC48" s="120">
        <v>24.162684099520213</v>
      </c>
      <c r="AD48" s="120">
        <v>33.741472501368357</v>
      </c>
      <c r="AF48" s="119">
        <v>22.195934765759308</v>
      </c>
      <c r="AG48" s="120">
        <v>21.475202888236286</v>
      </c>
      <c r="AH48" s="120">
        <v>18.328358017332562</v>
      </c>
      <c r="AI48" s="120">
        <v>23.278370426672982</v>
      </c>
      <c r="AJ48" s="120">
        <v>21.424758757749466</v>
      </c>
      <c r="AK48" s="120">
        <v>26.122331767261048</v>
      </c>
      <c r="AM48" s="119">
        <v>22.35273588333229</v>
      </c>
      <c r="AN48" s="120">
        <v>19.201687307770033</v>
      </c>
      <c r="AO48" s="120">
        <v>23.844749446142053</v>
      </c>
      <c r="AP48" s="120">
        <v>21.812077436165566</v>
      </c>
      <c r="AQ48" s="120">
        <v>25.099887295893787</v>
      </c>
      <c r="AR48" s="120">
        <v>26.160534018665892</v>
      </c>
    </row>
    <row r="49" spans="1:44" s="138" customFormat="1" x14ac:dyDescent="0.25">
      <c r="A49" s="113"/>
      <c r="B49" s="113"/>
      <c r="C49" s="113"/>
      <c r="D49" s="113"/>
      <c r="E49" s="113"/>
      <c r="F49" s="113"/>
      <c r="G49" s="113"/>
      <c r="H49" s="113"/>
      <c r="I49" s="113"/>
      <c r="J49" s="113"/>
      <c r="K49" s="113"/>
      <c r="L49" s="113"/>
      <c r="M49" s="113"/>
      <c r="N49" s="113"/>
      <c r="O49" s="113"/>
      <c r="P49" s="113"/>
      <c r="R49" s="113"/>
      <c r="S49" s="113"/>
      <c r="T49" s="113"/>
      <c r="U49" s="113"/>
      <c r="V49" s="113"/>
      <c r="W49" s="113"/>
      <c r="Y49" s="113"/>
      <c r="Z49" s="113"/>
      <c r="AA49" s="113"/>
      <c r="AB49" s="113"/>
      <c r="AC49" s="113"/>
      <c r="AD49" s="113"/>
      <c r="AF49" s="113"/>
      <c r="AG49" s="113"/>
      <c r="AH49" s="113"/>
      <c r="AI49" s="113"/>
      <c r="AJ49" s="113"/>
      <c r="AK49" s="113"/>
      <c r="AM49" s="113"/>
      <c r="AN49" s="113"/>
      <c r="AO49" s="113"/>
      <c r="AP49" s="113"/>
      <c r="AQ49" s="113"/>
      <c r="AR49" s="113"/>
    </row>
    <row r="50" spans="1:44" s="138" customFormat="1" x14ac:dyDescent="0.25">
      <c r="A50" s="113"/>
      <c r="B50" s="113"/>
      <c r="C50" s="113"/>
      <c r="D50" s="113"/>
      <c r="E50" s="113"/>
      <c r="F50" s="113"/>
      <c r="G50" s="113"/>
      <c r="H50" s="113"/>
      <c r="I50" s="113"/>
      <c r="J50" s="113"/>
      <c r="K50" s="113"/>
      <c r="L50" s="113"/>
      <c r="M50" s="113"/>
      <c r="N50" s="113"/>
      <c r="O50" s="113"/>
      <c r="P50" s="113"/>
      <c r="R50" s="113"/>
      <c r="S50" s="113"/>
      <c r="T50" s="113"/>
      <c r="U50" s="113"/>
      <c r="V50" s="113"/>
      <c r="W50" s="113"/>
      <c r="Y50" s="113"/>
      <c r="Z50" s="113"/>
      <c r="AA50" s="113"/>
      <c r="AB50" s="113"/>
      <c r="AC50" s="113"/>
      <c r="AD50" s="113"/>
      <c r="AF50" s="113"/>
      <c r="AG50" s="113"/>
      <c r="AH50" s="113"/>
      <c r="AI50" s="113"/>
      <c r="AJ50" s="113"/>
      <c r="AK50" s="113"/>
      <c r="AM50" s="113"/>
      <c r="AN50" s="113"/>
      <c r="AO50" s="113"/>
      <c r="AP50" s="113"/>
      <c r="AQ50" s="113"/>
      <c r="AR50" s="113"/>
    </row>
    <row r="51" spans="1:44" s="138" customFormat="1" x14ac:dyDescent="0.25">
      <c r="A51" s="113"/>
      <c r="B51" s="113"/>
      <c r="C51" s="113"/>
      <c r="D51" s="113"/>
      <c r="E51" s="113"/>
      <c r="F51" s="113"/>
      <c r="G51" s="113"/>
      <c r="H51" s="113"/>
      <c r="I51" s="113"/>
      <c r="J51" s="113"/>
      <c r="K51" s="113"/>
      <c r="L51" s="113"/>
      <c r="M51" s="113"/>
      <c r="N51" s="113"/>
      <c r="O51" s="113"/>
      <c r="P51" s="113"/>
      <c r="R51" s="113"/>
      <c r="S51" s="113"/>
      <c r="T51" s="113"/>
      <c r="U51" s="113"/>
      <c r="V51" s="113"/>
      <c r="W51" s="113"/>
      <c r="Y51" s="113"/>
      <c r="Z51" s="113"/>
      <c r="AA51" s="113"/>
      <c r="AB51" s="113"/>
      <c r="AC51" s="113"/>
      <c r="AD51" s="113"/>
      <c r="AF51" s="113"/>
      <c r="AG51" s="113"/>
      <c r="AH51" s="113"/>
      <c r="AI51" s="113"/>
      <c r="AJ51" s="113"/>
      <c r="AK51" s="113"/>
      <c r="AM51" s="113"/>
      <c r="AN51" s="113"/>
      <c r="AO51" s="113"/>
      <c r="AP51" s="113"/>
      <c r="AQ51" s="113"/>
      <c r="AR51" s="113"/>
    </row>
    <row r="52" spans="1:44" s="138" customFormat="1" ht="15" customHeight="1" x14ac:dyDescent="0.25">
      <c r="A52" s="113"/>
      <c r="B52" s="231" t="s">
        <v>29</v>
      </c>
      <c r="C52" s="232"/>
      <c r="D52" s="222" t="s">
        <v>237</v>
      </c>
      <c r="E52" s="223"/>
      <c r="F52" s="223"/>
      <c r="G52" s="223"/>
      <c r="H52" s="223"/>
      <c r="I52" s="224"/>
      <c r="J52" s="113"/>
      <c r="K52" s="225" t="s">
        <v>236</v>
      </c>
      <c r="L52" s="226"/>
      <c r="M52" s="226"/>
      <c r="N52" s="226"/>
      <c r="O52" s="226"/>
      <c r="P52" s="227"/>
      <c r="R52" s="225" t="s">
        <v>235</v>
      </c>
      <c r="S52" s="226"/>
      <c r="T52" s="226"/>
      <c r="U52" s="226"/>
      <c r="V52" s="226"/>
      <c r="W52" s="227"/>
      <c r="Y52" s="225" t="s">
        <v>234</v>
      </c>
      <c r="Z52" s="226"/>
      <c r="AA52" s="226"/>
      <c r="AB52" s="226"/>
      <c r="AC52" s="226"/>
      <c r="AD52" s="227"/>
      <c r="AF52" s="222" t="s">
        <v>233</v>
      </c>
      <c r="AG52" s="223"/>
      <c r="AH52" s="223"/>
      <c r="AI52" s="223"/>
      <c r="AJ52" s="223"/>
      <c r="AK52" s="224"/>
      <c r="AM52" s="222" t="s">
        <v>232</v>
      </c>
      <c r="AN52" s="223"/>
      <c r="AO52" s="223"/>
      <c r="AP52" s="223"/>
      <c r="AQ52" s="223"/>
      <c r="AR52" s="224"/>
    </row>
    <row r="53" spans="1:44" s="138" customFormat="1" ht="44.1" customHeight="1" x14ac:dyDescent="0.25">
      <c r="A53" s="113"/>
      <c r="B53" s="233"/>
      <c r="C53" s="234"/>
      <c r="D53" s="141" t="s">
        <v>19</v>
      </c>
      <c r="E53" s="141" t="s">
        <v>231</v>
      </c>
      <c r="F53" s="104" t="s">
        <v>230</v>
      </c>
      <c r="G53" s="141" t="s">
        <v>229</v>
      </c>
      <c r="H53" s="141" t="s">
        <v>44</v>
      </c>
      <c r="I53" s="141" t="s">
        <v>228</v>
      </c>
      <c r="J53" s="113"/>
      <c r="K53" s="141" t="s">
        <v>19</v>
      </c>
      <c r="L53" s="141" t="s">
        <v>231</v>
      </c>
      <c r="M53" s="141" t="s">
        <v>238</v>
      </c>
      <c r="N53" s="141" t="s">
        <v>229</v>
      </c>
      <c r="O53" s="141" t="s">
        <v>44</v>
      </c>
      <c r="P53" s="141" t="s">
        <v>228</v>
      </c>
      <c r="R53" s="141" t="s">
        <v>19</v>
      </c>
      <c r="S53" s="141" t="s">
        <v>231</v>
      </c>
      <c r="T53" s="141" t="s">
        <v>238</v>
      </c>
      <c r="U53" s="141" t="s">
        <v>229</v>
      </c>
      <c r="V53" s="141" t="s">
        <v>44</v>
      </c>
      <c r="W53" s="141" t="s">
        <v>228</v>
      </c>
      <c r="Y53" s="141" t="s">
        <v>19</v>
      </c>
      <c r="Z53" s="141" t="s">
        <v>231</v>
      </c>
      <c r="AA53" s="104" t="s">
        <v>230</v>
      </c>
      <c r="AB53" s="141" t="s">
        <v>229</v>
      </c>
      <c r="AC53" s="141" t="s">
        <v>44</v>
      </c>
      <c r="AD53" s="141" t="s">
        <v>228</v>
      </c>
      <c r="AF53" s="141" t="s">
        <v>19</v>
      </c>
      <c r="AG53" s="141" t="s">
        <v>231</v>
      </c>
      <c r="AH53" s="104" t="s">
        <v>230</v>
      </c>
      <c r="AI53" s="141" t="s">
        <v>229</v>
      </c>
      <c r="AJ53" s="141" t="s">
        <v>44</v>
      </c>
      <c r="AK53" s="141" t="s">
        <v>228</v>
      </c>
      <c r="AM53" s="141" t="s">
        <v>19</v>
      </c>
      <c r="AN53" s="141" t="s">
        <v>231</v>
      </c>
      <c r="AO53" s="104" t="s">
        <v>230</v>
      </c>
      <c r="AP53" s="141" t="s">
        <v>229</v>
      </c>
      <c r="AQ53" s="141" t="s">
        <v>44</v>
      </c>
      <c r="AR53" s="141" t="s">
        <v>228</v>
      </c>
    </row>
    <row r="54" spans="1:44" s="138" customFormat="1" ht="12.75" customHeight="1" x14ac:dyDescent="0.25">
      <c r="A54" s="113"/>
      <c r="B54" s="228" t="s">
        <v>21</v>
      </c>
      <c r="C54" s="140" t="s">
        <v>19</v>
      </c>
      <c r="D54" s="119">
        <v>100.00000000000001</v>
      </c>
      <c r="E54" s="119">
        <v>37.90606601318013</v>
      </c>
      <c r="F54" s="119">
        <v>22.063881373485991</v>
      </c>
      <c r="G54" s="119">
        <v>11.837859589305586</v>
      </c>
      <c r="H54" s="119">
        <v>22.443824818526103</v>
      </c>
      <c r="I54" s="119">
        <v>5.7483682055022145</v>
      </c>
      <c r="J54" s="113"/>
      <c r="K54" s="119">
        <v>99.999999999999972</v>
      </c>
      <c r="L54" s="119">
        <v>35.72930736077695</v>
      </c>
      <c r="M54" s="119">
        <v>16.342326151463968</v>
      </c>
      <c r="N54" s="119">
        <v>15.914456670779151</v>
      </c>
      <c r="O54" s="119">
        <v>24.517989294542421</v>
      </c>
      <c r="P54" s="119">
        <v>7.4959205224374896</v>
      </c>
      <c r="R54" s="119">
        <v>100</v>
      </c>
      <c r="S54" s="119">
        <v>39.807859472631471</v>
      </c>
      <c r="T54" s="119">
        <v>22.68989717551192</v>
      </c>
      <c r="U54" s="119">
        <v>21.788560246138154</v>
      </c>
      <c r="V54" s="119">
        <v>13.013425217230132</v>
      </c>
      <c r="W54" s="119">
        <v>2.7002578884883066</v>
      </c>
      <c r="Y54" s="119">
        <v>100</v>
      </c>
      <c r="Z54" s="119">
        <v>34.838345887815514</v>
      </c>
      <c r="AA54" s="119">
        <v>19.191333097359394</v>
      </c>
      <c r="AB54" s="119">
        <v>22.494935932488399</v>
      </c>
      <c r="AC54" s="119">
        <v>17.068507828961955</v>
      </c>
      <c r="AD54" s="119">
        <v>6.4068772533747378</v>
      </c>
      <c r="AF54" s="119">
        <v>99.999999999999986</v>
      </c>
      <c r="AG54" s="119">
        <v>36.551865696290179</v>
      </c>
      <c r="AH54" s="119">
        <v>12.607861433156575</v>
      </c>
      <c r="AI54" s="119">
        <v>13.211228277004118</v>
      </c>
      <c r="AJ54" s="119">
        <v>18.507622080685227</v>
      </c>
      <c r="AK54" s="119">
        <v>19.121422512863887</v>
      </c>
      <c r="AM54" s="119">
        <v>100</v>
      </c>
      <c r="AN54" s="119">
        <v>34.117138193303688</v>
      </c>
      <c r="AO54" s="119">
        <v>13.896067479576663</v>
      </c>
      <c r="AP54" s="119">
        <v>19.687934936354491</v>
      </c>
      <c r="AQ54" s="119">
        <v>24.109299661147364</v>
      </c>
      <c r="AR54" s="119">
        <v>8.1895597296177911</v>
      </c>
    </row>
    <row r="55" spans="1:44" s="138" customFormat="1" ht="12.75" customHeight="1" x14ac:dyDescent="0.25">
      <c r="A55" s="113"/>
      <c r="B55" s="229"/>
      <c r="C55" s="139" t="s">
        <v>2</v>
      </c>
      <c r="D55" s="119">
        <v>100</v>
      </c>
      <c r="E55" s="120">
        <v>32.506847015915909</v>
      </c>
      <c r="F55" s="120">
        <v>22.063973948989062</v>
      </c>
      <c r="G55" s="120">
        <v>13.636549995959573</v>
      </c>
      <c r="H55" s="120">
        <v>25.280641186187669</v>
      </c>
      <c r="I55" s="120">
        <v>6.511987852947791</v>
      </c>
      <c r="J55" s="113"/>
      <c r="K55" s="119">
        <v>99.999999999999986</v>
      </c>
      <c r="L55" s="120">
        <v>22.579765818693446</v>
      </c>
      <c r="M55" s="120">
        <v>13.650362722682651</v>
      </c>
      <c r="N55" s="120">
        <v>20.642635615379522</v>
      </c>
      <c r="O55" s="120">
        <v>31.982230964286053</v>
      </c>
      <c r="P55" s="120">
        <v>11.145004878958318</v>
      </c>
      <c r="R55" s="119">
        <v>100.00000000000001</v>
      </c>
      <c r="S55" s="120">
        <v>38.003887381239096</v>
      </c>
      <c r="T55" s="120">
        <v>21.275226645714955</v>
      </c>
      <c r="U55" s="120">
        <v>22.72742883479167</v>
      </c>
      <c r="V55" s="120">
        <v>15.060554312568563</v>
      </c>
      <c r="W55" s="120">
        <v>2.9329028256857343</v>
      </c>
      <c r="Y55" s="119">
        <v>100</v>
      </c>
      <c r="Z55" s="120">
        <v>29.037132887811079</v>
      </c>
      <c r="AA55" s="120">
        <v>16.423020973001201</v>
      </c>
      <c r="AB55" s="120">
        <v>24.512453360790257</v>
      </c>
      <c r="AC55" s="120">
        <v>20.991878757051143</v>
      </c>
      <c r="AD55" s="120">
        <v>9.0355140213463088</v>
      </c>
      <c r="AF55" s="119">
        <v>100</v>
      </c>
      <c r="AG55" s="120">
        <v>19.77653116972996</v>
      </c>
      <c r="AH55" s="120">
        <v>7.7725685828452908</v>
      </c>
      <c r="AI55" s="120">
        <v>14.67894276461077</v>
      </c>
      <c r="AJ55" s="120">
        <v>25.359225262075526</v>
      </c>
      <c r="AK55" s="120">
        <v>32.412732220738441</v>
      </c>
      <c r="AM55" s="119">
        <v>100</v>
      </c>
      <c r="AN55" s="120">
        <v>20.892834640862251</v>
      </c>
      <c r="AO55" s="120">
        <v>11.064792120052488</v>
      </c>
      <c r="AP55" s="120">
        <v>18.746313392969803</v>
      </c>
      <c r="AQ55" s="120">
        <v>36.744942008224555</v>
      </c>
      <c r="AR55" s="120">
        <v>12.551117837890905</v>
      </c>
    </row>
    <row r="56" spans="1:44" s="138" customFormat="1" ht="12.75" customHeight="1" x14ac:dyDescent="0.25">
      <c r="A56" s="113"/>
      <c r="B56" s="230"/>
      <c r="C56" s="139" t="s">
        <v>3</v>
      </c>
      <c r="D56" s="119">
        <v>100.00000000000001</v>
      </c>
      <c r="E56" s="120">
        <v>43.114987988533102</v>
      </c>
      <c r="F56" s="120">
        <v>22.06379206083307</v>
      </c>
      <c r="G56" s="120">
        <v>10.102564541850771</v>
      </c>
      <c r="H56" s="120">
        <v>19.706992857266382</v>
      </c>
      <c r="I56" s="120">
        <v>5.0116625515166966</v>
      </c>
      <c r="J56" s="113"/>
      <c r="K56" s="119">
        <v>100</v>
      </c>
      <c r="L56" s="120">
        <v>48.38426862145532</v>
      </c>
      <c r="M56" s="120">
        <v>18.933039508075236</v>
      </c>
      <c r="N56" s="120">
        <v>11.36411389373416</v>
      </c>
      <c r="O56" s="120">
        <v>17.334492526336472</v>
      </c>
      <c r="P56" s="120">
        <v>3.9840854503988083</v>
      </c>
      <c r="R56" s="119">
        <v>100</v>
      </c>
      <c r="S56" s="120">
        <v>41.553590547717477</v>
      </c>
      <c r="T56" s="120">
        <v>24.05889524186713</v>
      </c>
      <c r="U56" s="120">
        <v>20.880002913984804</v>
      </c>
      <c r="V56" s="120">
        <v>11.032387432057631</v>
      </c>
      <c r="W56" s="120">
        <v>2.4751238643729416</v>
      </c>
      <c r="Y56" s="119">
        <v>100.00000000000001</v>
      </c>
      <c r="Z56" s="120">
        <v>40.436825736731294</v>
      </c>
      <c r="AA56" s="120">
        <v>21.862901895767024</v>
      </c>
      <c r="AB56" s="120">
        <v>20.547924045978512</v>
      </c>
      <c r="AC56" s="120">
        <v>13.282245700556647</v>
      </c>
      <c r="AD56" s="120">
        <v>3.8701026209665383</v>
      </c>
      <c r="AF56" s="119">
        <v>100</v>
      </c>
      <c r="AG56" s="120">
        <v>52.741644560512754</v>
      </c>
      <c r="AH56" s="120">
        <v>17.274374751645251</v>
      </c>
      <c r="AI56" s="120">
        <v>11.7947454669269</v>
      </c>
      <c r="AJ56" s="120">
        <v>11.895179258964752</v>
      </c>
      <c r="AK56" s="120">
        <v>6.2940559619503356</v>
      </c>
      <c r="AM56" s="119">
        <v>100</v>
      </c>
      <c r="AN56" s="120">
        <v>46.841385058873612</v>
      </c>
      <c r="AO56" s="120">
        <v>16.620282518662016</v>
      </c>
      <c r="AP56" s="120">
        <v>20.593950510214626</v>
      </c>
      <c r="AQ56" s="120">
        <v>11.951454683399794</v>
      </c>
      <c r="AR56" s="120">
        <v>3.9929272288499593</v>
      </c>
    </row>
    <row r="57" spans="1:44" s="138" customFormat="1" ht="12.75" customHeight="1" x14ac:dyDescent="0.25">
      <c r="A57" s="113"/>
      <c r="B57" s="228" t="s">
        <v>22</v>
      </c>
      <c r="C57" s="139" t="s">
        <v>4</v>
      </c>
      <c r="D57" s="119">
        <v>100</v>
      </c>
      <c r="E57" s="120">
        <v>13.768880727370494</v>
      </c>
      <c r="F57" s="120">
        <v>14.952373725369222</v>
      </c>
      <c r="G57" s="120">
        <v>11.14397631431134</v>
      </c>
      <c r="H57" s="120">
        <v>50.850178522608239</v>
      </c>
      <c r="I57" s="120">
        <v>9.2845907103407086</v>
      </c>
      <c r="J57" s="113"/>
      <c r="K57" s="119">
        <v>99.999999999999986</v>
      </c>
      <c r="L57" s="120">
        <v>15.692491337360192</v>
      </c>
      <c r="M57" s="120">
        <v>9.5996068727344248</v>
      </c>
      <c r="N57" s="120">
        <v>13.916818712689604</v>
      </c>
      <c r="O57" s="120">
        <v>53.850020502733884</v>
      </c>
      <c r="P57" s="120">
        <v>6.9410625744818741</v>
      </c>
      <c r="R57" s="119">
        <v>100</v>
      </c>
      <c r="S57" s="120">
        <v>31.103780320104896</v>
      </c>
      <c r="T57" s="120">
        <v>33.162942697917622</v>
      </c>
      <c r="U57" s="120">
        <v>17.313904825401345</v>
      </c>
      <c r="V57" s="120">
        <v>18.175515797608689</v>
      </c>
      <c r="W57" s="120"/>
      <c r="Y57" s="119">
        <v>100</v>
      </c>
      <c r="Z57" s="120">
        <v>17.677162200074658</v>
      </c>
      <c r="AA57" s="120">
        <v>20.302392340316132</v>
      </c>
      <c r="AB57" s="120">
        <v>23.931804303412555</v>
      </c>
      <c r="AC57" s="120">
        <v>29.411274308404796</v>
      </c>
      <c r="AD57" s="120">
        <v>8.6773668477918626</v>
      </c>
      <c r="AF57" s="119">
        <v>100</v>
      </c>
      <c r="AG57" s="120">
        <v>15.872241623490352</v>
      </c>
      <c r="AH57" s="120">
        <v>4.6560710646158512</v>
      </c>
      <c r="AI57" s="120">
        <v>21.856761048922351</v>
      </c>
      <c r="AJ57" s="120">
        <v>37.802317876831339</v>
      </c>
      <c r="AK57" s="120">
        <v>19.81260838614012</v>
      </c>
      <c r="AM57" s="119">
        <v>100</v>
      </c>
      <c r="AN57" s="120">
        <v>14.853604174737464</v>
      </c>
      <c r="AO57" s="120">
        <v>15.081879900868309</v>
      </c>
      <c r="AP57" s="120">
        <v>22.590382176782338</v>
      </c>
      <c r="AQ57" s="120">
        <v>38.225138318700026</v>
      </c>
      <c r="AR57" s="120">
        <v>9.2489954289118597</v>
      </c>
    </row>
    <row r="58" spans="1:44" s="138" customFormat="1" ht="12.75" customHeight="1" x14ac:dyDescent="0.25">
      <c r="A58" s="113"/>
      <c r="B58" s="229"/>
      <c r="C58" s="139" t="s">
        <v>5</v>
      </c>
      <c r="D58" s="119">
        <v>100</v>
      </c>
      <c r="E58" s="120">
        <v>37.492025509730013</v>
      </c>
      <c r="F58" s="120">
        <v>30.005202179941993</v>
      </c>
      <c r="G58" s="120">
        <v>15.347895336169037</v>
      </c>
      <c r="H58" s="120">
        <v>14.723763613855498</v>
      </c>
      <c r="I58" s="120"/>
      <c r="J58" s="113"/>
      <c r="K58" s="119">
        <v>100.00000000000001</v>
      </c>
      <c r="L58" s="120">
        <v>32.37641840763596</v>
      </c>
      <c r="M58" s="120">
        <v>19.253324317562232</v>
      </c>
      <c r="N58" s="120">
        <v>22.425340246686901</v>
      </c>
      <c r="O58" s="120">
        <v>20.081769760282349</v>
      </c>
      <c r="P58" s="120">
        <v>5.8631472678325594</v>
      </c>
      <c r="R58" s="119">
        <v>100</v>
      </c>
      <c r="S58" s="120">
        <v>38.03916447892378</v>
      </c>
      <c r="T58" s="120">
        <v>21.213701509527677</v>
      </c>
      <c r="U58" s="120">
        <v>25.384608181783268</v>
      </c>
      <c r="V58" s="120">
        <v>13.298022085922071</v>
      </c>
      <c r="W58" s="120"/>
      <c r="Y58" s="119">
        <v>100.00000000000001</v>
      </c>
      <c r="Z58" s="120">
        <v>32.225028078411661</v>
      </c>
      <c r="AA58" s="120">
        <v>20.844337188605962</v>
      </c>
      <c r="AB58" s="120">
        <v>29.559225479850156</v>
      </c>
      <c r="AC58" s="120">
        <v>12.209604471824685</v>
      </c>
      <c r="AD58" s="120">
        <v>5.1618047813075387</v>
      </c>
      <c r="AF58" s="119">
        <v>100</v>
      </c>
      <c r="AG58" s="120">
        <v>33.679789289701439</v>
      </c>
      <c r="AH58" s="120">
        <v>18.842554615090918</v>
      </c>
      <c r="AI58" s="120">
        <v>17.779284069602532</v>
      </c>
      <c r="AJ58" s="120">
        <v>16.036560060568014</v>
      </c>
      <c r="AK58" s="120">
        <v>13.661811965037082</v>
      </c>
      <c r="AM58" s="119">
        <v>100.00000000000001</v>
      </c>
      <c r="AN58" s="120">
        <v>31.444050057937538</v>
      </c>
      <c r="AO58" s="120">
        <v>15.179514968220678</v>
      </c>
      <c r="AP58" s="120">
        <v>27.061998072531491</v>
      </c>
      <c r="AQ58" s="120">
        <v>21.524801421971752</v>
      </c>
      <c r="AR58" s="120">
        <v>4.7896354793385365</v>
      </c>
    </row>
    <row r="59" spans="1:44" s="138" customFormat="1" ht="12.75" customHeight="1" x14ac:dyDescent="0.25">
      <c r="A59" s="113"/>
      <c r="B59" s="229"/>
      <c r="C59" s="139" t="s">
        <v>6</v>
      </c>
      <c r="D59" s="119">
        <v>100</v>
      </c>
      <c r="E59" s="120">
        <v>45.813821464726871</v>
      </c>
      <c r="F59" s="120">
        <v>24.9765995227276</v>
      </c>
      <c r="G59" s="120">
        <v>11.912167042571832</v>
      </c>
      <c r="H59" s="120">
        <v>15.289905319741617</v>
      </c>
      <c r="I59" s="120">
        <v>2.0075066502320706</v>
      </c>
      <c r="J59" s="113"/>
      <c r="K59" s="119">
        <v>100</v>
      </c>
      <c r="L59" s="120">
        <v>38.485849103431477</v>
      </c>
      <c r="M59" s="120">
        <v>23.991428495442495</v>
      </c>
      <c r="N59" s="120">
        <v>17.899740175819645</v>
      </c>
      <c r="O59" s="120">
        <v>17.168839719272349</v>
      </c>
      <c r="P59" s="120">
        <v>2.4541425060340383</v>
      </c>
      <c r="R59" s="119">
        <v>99.999999999999986</v>
      </c>
      <c r="S59" s="120">
        <v>40.288017792241213</v>
      </c>
      <c r="T59" s="120">
        <v>23.831302374936875</v>
      </c>
      <c r="U59" s="120">
        <v>25.083926359524138</v>
      </c>
      <c r="V59" s="120">
        <v>9.8859770553556032</v>
      </c>
      <c r="W59" s="120"/>
      <c r="Y59" s="119">
        <v>100</v>
      </c>
      <c r="Z59" s="120">
        <v>39.111252693941111</v>
      </c>
      <c r="AA59" s="120">
        <v>20.863438850954051</v>
      </c>
      <c r="AB59" s="120">
        <v>24.382393398973598</v>
      </c>
      <c r="AC59" s="120">
        <v>13.353597400277305</v>
      </c>
      <c r="AD59" s="120">
        <v>2.2893176558539361</v>
      </c>
      <c r="AF59" s="119">
        <v>100.00000000000001</v>
      </c>
      <c r="AG59" s="120">
        <v>43.149845845268914</v>
      </c>
      <c r="AH59" s="120">
        <v>16.113782032706901</v>
      </c>
      <c r="AI59" s="120">
        <v>12.604557622599232</v>
      </c>
      <c r="AJ59" s="120">
        <v>15.179550193192615</v>
      </c>
      <c r="AK59" s="120">
        <v>12.952264306232347</v>
      </c>
      <c r="AM59" s="119">
        <v>100</v>
      </c>
      <c r="AN59" s="120">
        <v>41.870598781314413</v>
      </c>
      <c r="AO59" s="120">
        <v>14.620621967079556</v>
      </c>
      <c r="AP59" s="120">
        <v>19.838329979439539</v>
      </c>
      <c r="AQ59" s="120">
        <v>18.256056676092918</v>
      </c>
      <c r="AR59" s="120">
        <v>5.4143925960735766</v>
      </c>
    </row>
    <row r="60" spans="1:44" s="138" customFormat="1" ht="12.75" customHeight="1" x14ac:dyDescent="0.25">
      <c r="A60" s="113"/>
      <c r="B60" s="230"/>
      <c r="C60" s="139" t="s">
        <v>7</v>
      </c>
      <c r="D60" s="119">
        <v>100</v>
      </c>
      <c r="E60" s="120">
        <v>45.835321837534792</v>
      </c>
      <c r="F60" s="120">
        <v>17.323369225148454</v>
      </c>
      <c r="G60" s="120">
        <v>9.3424813812485965</v>
      </c>
      <c r="H60" s="120">
        <v>17.838439110880181</v>
      </c>
      <c r="I60" s="120">
        <v>9.6603884451879765</v>
      </c>
      <c r="J60" s="113"/>
      <c r="K60" s="119">
        <v>100</v>
      </c>
      <c r="L60" s="120">
        <v>48.118801000383122</v>
      </c>
      <c r="M60" s="120">
        <v>11.198368314425727</v>
      </c>
      <c r="N60" s="120">
        <v>10.077340414661437</v>
      </c>
      <c r="O60" s="120">
        <v>16.916339118963659</v>
      </c>
      <c r="P60" s="120">
        <v>13.689151151566046</v>
      </c>
      <c r="R60" s="119">
        <v>100.00000000000003</v>
      </c>
      <c r="S60" s="120">
        <v>46.119549101573384</v>
      </c>
      <c r="T60" s="120">
        <v>16.466157540066643</v>
      </c>
      <c r="U60" s="120">
        <v>18.651710196523595</v>
      </c>
      <c r="V60" s="120">
        <v>12.441597220533248</v>
      </c>
      <c r="W60" s="120">
        <v>6.3209859413031548</v>
      </c>
      <c r="Y60" s="119">
        <v>99.999999999999986</v>
      </c>
      <c r="Z60" s="120">
        <v>43.64269756816266</v>
      </c>
      <c r="AA60" s="120">
        <v>15.662626001551519</v>
      </c>
      <c r="AB60" s="120">
        <v>14.183735972369169</v>
      </c>
      <c r="AC60" s="120">
        <v>16.779092615450185</v>
      </c>
      <c r="AD60" s="120">
        <v>9.7318478424664701</v>
      </c>
      <c r="AF60" s="119">
        <v>100</v>
      </c>
      <c r="AG60" s="120">
        <v>45.619019961917814</v>
      </c>
      <c r="AH60" s="120">
        <v>9.2509506972498787</v>
      </c>
      <c r="AI60" s="120">
        <v>4.7387248398044539</v>
      </c>
      <c r="AJ60" s="120">
        <v>11.68238633293846</v>
      </c>
      <c r="AK60" s="120">
        <v>28.708918168089394</v>
      </c>
      <c r="AM60" s="119">
        <v>100</v>
      </c>
      <c r="AN60" s="120">
        <v>41.161979378714683</v>
      </c>
      <c r="AO60" s="120">
        <v>11.479616480302596</v>
      </c>
      <c r="AP60" s="120">
        <v>11.795203781187164</v>
      </c>
      <c r="AQ60" s="120">
        <v>22.783484857058188</v>
      </c>
      <c r="AR60" s="120">
        <v>12.779715502737371</v>
      </c>
    </row>
    <row r="61" spans="1:44" s="138" customFormat="1" ht="12.75" customHeight="1" x14ac:dyDescent="0.25">
      <c r="A61" s="113"/>
      <c r="B61" s="228" t="s">
        <v>23</v>
      </c>
      <c r="C61" s="139" t="s">
        <v>8</v>
      </c>
      <c r="D61" s="119">
        <v>99.999999999999986</v>
      </c>
      <c r="E61" s="120">
        <v>41.114823817938536</v>
      </c>
      <c r="F61" s="120">
        <v>15.493491846748086</v>
      </c>
      <c r="G61" s="120">
        <v>11.075562701405516</v>
      </c>
      <c r="H61" s="120">
        <v>23.079437674146579</v>
      </c>
      <c r="I61" s="120">
        <v>9.2366839597612795</v>
      </c>
      <c r="J61" s="113"/>
      <c r="K61" s="119">
        <v>100</v>
      </c>
      <c r="L61" s="120">
        <v>41.582781978561414</v>
      </c>
      <c r="M61" s="120">
        <v>14.009475904205878</v>
      </c>
      <c r="N61" s="120">
        <v>9.7325556511280364</v>
      </c>
      <c r="O61" s="120">
        <v>24.358525756521519</v>
      </c>
      <c r="P61" s="120">
        <v>10.316660709583154</v>
      </c>
      <c r="R61" s="119">
        <v>99.999999999999986</v>
      </c>
      <c r="S61" s="120">
        <v>46.7088318810586</v>
      </c>
      <c r="T61" s="120">
        <v>17.829020955785204</v>
      </c>
      <c r="U61" s="120">
        <v>16.541848125508452</v>
      </c>
      <c r="V61" s="120">
        <v>15.52239837904739</v>
      </c>
      <c r="W61" s="120">
        <v>3.3979006586003488</v>
      </c>
      <c r="Y61" s="119">
        <v>100</v>
      </c>
      <c r="Z61" s="120">
        <v>41.017243560776393</v>
      </c>
      <c r="AA61" s="120">
        <v>14.07662040890734</v>
      </c>
      <c r="AB61" s="120">
        <v>16.580786540379574</v>
      </c>
      <c r="AC61" s="120">
        <v>18.578836447224987</v>
      </c>
      <c r="AD61" s="120">
        <v>9.7465130427117064</v>
      </c>
      <c r="AF61" s="119">
        <v>100.00000000000001</v>
      </c>
      <c r="AG61" s="120">
        <v>39.336212868133423</v>
      </c>
      <c r="AH61" s="120">
        <v>11.650812120770651</v>
      </c>
      <c r="AI61" s="120">
        <v>7.2939497675833049</v>
      </c>
      <c r="AJ61" s="120">
        <v>15.939413269262047</v>
      </c>
      <c r="AK61" s="120">
        <v>25.779611974250589</v>
      </c>
      <c r="AM61" s="119">
        <v>99.999999999999986</v>
      </c>
      <c r="AN61" s="120">
        <v>39.147546761549535</v>
      </c>
      <c r="AO61" s="120">
        <v>13.161209586806565</v>
      </c>
      <c r="AP61" s="120">
        <v>14.411587183752578</v>
      </c>
      <c r="AQ61" s="120">
        <v>22.631445518506798</v>
      </c>
      <c r="AR61" s="120">
        <v>10.648210949384525</v>
      </c>
    </row>
    <row r="62" spans="1:44" s="138" customFormat="1" ht="12.75" customHeight="1" x14ac:dyDescent="0.25">
      <c r="A62" s="113"/>
      <c r="B62" s="229"/>
      <c r="C62" s="139" t="s">
        <v>9</v>
      </c>
      <c r="D62" s="119">
        <v>99.999999999999972</v>
      </c>
      <c r="E62" s="120">
        <v>39.644564859615528</v>
      </c>
      <c r="F62" s="120">
        <v>22.98736459528266</v>
      </c>
      <c r="G62" s="120">
        <v>11.756288932382859</v>
      </c>
      <c r="H62" s="120">
        <v>22.130669335960913</v>
      </c>
      <c r="I62" s="120">
        <v>3.4811122767580174</v>
      </c>
      <c r="J62" s="113"/>
      <c r="K62" s="119">
        <v>99.999999999999986</v>
      </c>
      <c r="L62" s="120">
        <v>32.56116688974155</v>
      </c>
      <c r="M62" s="120">
        <v>15.49995316507507</v>
      </c>
      <c r="N62" s="120">
        <v>19.991048261571294</v>
      </c>
      <c r="O62" s="120">
        <v>26.247585402292756</v>
      </c>
      <c r="P62" s="120">
        <v>5.7002462813193286</v>
      </c>
      <c r="R62" s="119">
        <v>100.00000000000001</v>
      </c>
      <c r="S62" s="120">
        <v>37.167239392779742</v>
      </c>
      <c r="T62" s="120">
        <v>23.269456916259003</v>
      </c>
      <c r="U62" s="120">
        <v>23.447420161811273</v>
      </c>
      <c r="V62" s="120">
        <v>14.766476554213137</v>
      </c>
      <c r="W62" s="120"/>
      <c r="Y62" s="119">
        <v>100.00000000000001</v>
      </c>
      <c r="Z62" s="120">
        <v>32.975364413130215</v>
      </c>
      <c r="AA62" s="120">
        <v>21.721372462058302</v>
      </c>
      <c r="AB62" s="120">
        <v>25.044732353923195</v>
      </c>
      <c r="AC62" s="120">
        <v>16.20023864753616</v>
      </c>
      <c r="AD62" s="120">
        <v>4.0582921233521354</v>
      </c>
      <c r="AF62" s="119">
        <v>100</v>
      </c>
      <c r="AG62" s="120">
        <v>37.656723679711021</v>
      </c>
      <c r="AH62" s="120">
        <v>11.152636171875322</v>
      </c>
      <c r="AI62" s="120">
        <v>18.01905243472315</v>
      </c>
      <c r="AJ62" s="120">
        <v>19.162902733743479</v>
      </c>
      <c r="AK62" s="120">
        <v>14.008684979947036</v>
      </c>
      <c r="AM62" s="119">
        <v>100</v>
      </c>
      <c r="AN62" s="120">
        <v>34.05506169923995</v>
      </c>
      <c r="AO62" s="120">
        <v>13.831923368747139</v>
      </c>
      <c r="AP62" s="120">
        <v>20.231932645793954</v>
      </c>
      <c r="AQ62" s="120">
        <v>26.341418108734061</v>
      </c>
      <c r="AR62" s="120">
        <v>5.5396641774848927</v>
      </c>
    </row>
    <row r="63" spans="1:44" s="138" customFormat="1" ht="12.75" customHeight="1" x14ac:dyDescent="0.25">
      <c r="A63" s="113"/>
      <c r="B63" s="230"/>
      <c r="C63" s="139" t="s">
        <v>10</v>
      </c>
      <c r="D63" s="119">
        <v>100</v>
      </c>
      <c r="E63" s="120">
        <v>29.453577195692798</v>
      </c>
      <c r="F63" s="120">
        <v>32.761973009754094</v>
      </c>
      <c r="G63" s="120">
        <v>13.488490108644093</v>
      </c>
      <c r="H63" s="120">
        <v>21.924588431927532</v>
      </c>
      <c r="I63" s="120"/>
      <c r="J63" s="113"/>
      <c r="K63" s="119">
        <v>100</v>
      </c>
      <c r="L63" s="120">
        <v>29.431189145807153</v>
      </c>
      <c r="M63" s="120">
        <v>20.445585871842585</v>
      </c>
      <c r="N63" s="120">
        <v>22.284534228462913</v>
      </c>
      <c r="O63" s="120">
        <v>23.232674730259731</v>
      </c>
      <c r="P63" s="120">
        <v>4.6060160236276131</v>
      </c>
      <c r="R63" s="119">
        <v>100</v>
      </c>
      <c r="S63" s="120">
        <v>31.251795965303998</v>
      </c>
      <c r="T63" s="120">
        <v>30.977626762918938</v>
      </c>
      <c r="U63" s="120">
        <v>28.05539130200448</v>
      </c>
      <c r="V63" s="120">
        <v>6.7981798511367764</v>
      </c>
      <c r="W63" s="120"/>
      <c r="Y63" s="119">
        <v>100</v>
      </c>
      <c r="Z63" s="120">
        <v>26.344863545703813</v>
      </c>
      <c r="AA63" s="120">
        <v>24.364370488308001</v>
      </c>
      <c r="AB63" s="120">
        <v>30.378225123606185</v>
      </c>
      <c r="AC63" s="120">
        <v>15.725133197694991</v>
      </c>
      <c r="AD63" s="120">
        <v>3.1874076446870085</v>
      </c>
      <c r="AF63" s="119">
        <v>100</v>
      </c>
      <c r="AG63" s="120">
        <v>29.380315091174825</v>
      </c>
      <c r="AH63" s="120">
        <v>16.219483562866504</v>
      </c>
      <c r="AI63" s="120">
        <v>18.269343136304521</v>
      </c>
      <c r="AJ63" s="120">
        <v>22.604372036968741</v>
      </c>
      <c r="AK63" s="120">
        <v>13.526486172685415</v>
      </c>
      <c r="AM63" s="119">
        <v>100.00000000000001</v>
      </c>
      <c r="AN63" s="120">
        <v>25.583412070260191</v>
      </c>
      <c r="AO63" s="120">
        <v>15.515071559005486</v>
      </c>
      <c r="AP63" s="120">
        <v>27.429982442383245</v>
      </c>
      <c r="AQ63" s="120">
        <v>24.553136737258136</v>
      </c>
      <c r="AR63" s="120">
        <v>6.9183971910929536</v>
      </c>
    </row>
    <row r="64" spans="1:44" s="138" customFormat="1" ht="12.75" customHeight="1" x14ac:dyDescent="0.25">
      <c r="A64" s="113"/>
      <c r="B64" s="228" t="s">
        <v>38</v>
      </c>
      <c r="C64" s="139" t="s">
        <v>37</v>
      </c>
      <c r="D64" s="119">
        <v>100</v>
      </c>
      <c r="E64" s="120">
        <v>36.956171284526604</v>
      </c>
      <c r="F64" s="120">
        <v>22.79447480224573</v>
      </c>
      <c r="G64" s="120">
        <v>11.638652359877408</v>
      </c>
      <c r="H64" s="120">
        <v>22.47871536971779</v>
      </c>
      <c r="I64" s="120">
        <v>6.1319861836324687</v>
      </c>
      <c r="J64" s="113"/>
      <c r="K64" s="119">
        <v>100</v>
      </c>
      <c r="L64" s="120">
        <v>35.530864758930484</v>
      </c>
      <c r="M64" s="120">
        <v>16.555285100426484</v>
      </c>
      <c r="N64" s="120">
        <v>16.187507716292068</v>
      </c>
      <c r="O64" s="120">
        <v>24.069606091716675</v>
      </c>
      <c r="P64" s="120">
        <v>7.6567363326342921</v>
      </c>
      <c r="R64" s="119">
        <v>100.00000000000001</v>
      </c>
      <c r="S64" s="120">
        <v>39.32894762578654</v>
      </c>
      <c r="T64" s="120">
        <v>23.333769504802788</v>
      </c>
      <c r="U64" s="120">
        <v>21.794044555068762</v>
      </c>
      <c r="V64" s="120">
        <v>12.690081778266782</v>
      </c>
      <c r="W64" s="120">
        <v>2.8531565360751263</v>
      </c>
      <c r="Y64" s="119">
        <v>100.00000000000001</v>
      </c>
      <c r="Z64" s="120">
        <v>34.210749147629613</v>
      </c>
      <c r="AA64" s="120">
        <v>19.081285906541293</v>
      </c>
      <c r="AB64" s="120">
        <v>22.52624642233172</v>
      </c>
      <c r="AC64" s="120">
        <v>17.527767659677469</v>
      </c>
      <c r="AD64" s="120">
        <v>6.6539508638199143</v>
      </c>
      <c r="AF64" s="119">
        <v>100</v>
      </c>
      <c r="AG64" s="120">
        <v>35.693526386012536</v>
      </c>
      <c r="AH64" s="120">
        <v>12.441825320250302</v>
      </c>
      <c r="AI64" s="120">
        <v>13.511129753279022</v>
      </c>
      <c r="AJ64" s="120">
        <v>18.598674723356506</v>
      </c>
      <c r="AK64" s="120">
        <v>19.75484381710163</v>
      </c>
      <c r="AM64" s="119">
        <v>100</v>
      </c>
      <c r="AN64" s="120">
        <v>33.551588837944948</v>
      </c>
      <c r="AO64" s="120">
        <v>13.889692236499512</v>
      </c>
      <c r="AP64" s="120">
        <v>19.815030954168879</v>
      </c>
      <c r="AQ64" s="120">
        <v>24.271346250330481</v>
      </c>
      <c r="AR64" s="120">
        <v>8.4723417210561891</v>
      </c>
    </row>
    <row r="65" spans="1:44" s="138" customFormat="1" ht="12.75" customHeight="1" x14ac:dyDescent="0.25">
      <c r="A65" s="113"/>
      <c r="B65" s="230"/>
      <c r="C65" s="139" t="s">
        <v>20</v>
      </c>
      <c r="D65" s="119">
        <v>100</v>
      </c>
      <c r="E65" s="120">
        <v>52.139874041103141</v>
      </c>
      <c r="F65" s="120"/>
      <c r="G65" s="120">
        <v>14.82290348514308</v>
      </c>
      <c r="H65" s="120">
        <v>21.921003296656306</v>
      </c>
      <c r="I65" s="120">
        <v>0</v>
      </c>
      <c r="J65" s="113"/>
      <c r="K65" s="119">
        <v>100</v>
      </c>
      <c r="L65" s="120">
        <v>38.701585491013738</v>
      </c>
      <c r="M65" s="120"/>
      <c r="N65" s="120">
        <v>11.824691451693866</v>
      </c>
      <c r="O65" s="120">
        <v>31.23388384200463</v>
      </c>
      <c r="P65" s="120"/>
      <c r="R65" s="119">
        <v>100</v>
      </c>
      <c r="S65" s="120">
        <v>46.9926284995584</v>
      </c>
      <c r="T65" s="120">
        <v>13.030345006858743</v>
      </c>
      <c r="U65" s="120">
        <v>21.706283114765743</v>
      </c>
      <c r="V65" s="120">
        <v>17.864313623163731</v>
      </c>
      <c r="W65" s="120"/>
      <c r="Y65" s="119">
        <v>100</v>
      </c>
      <c r="Z65" s="120">
        <v>44.250342954465324</v>
      </c>
      <c r="AA65" s="120">
        <v>20.841698325302673</v>
      </c>
      <c r="AB65" s="120">
        <v>22.025376070731838</v>
      </c>
      <c r="AC65" s="120">
        <v>10.181040283728359</v>
      </c>
      <c r="AD65" s="120"/>
      <c r="AF65" s="119">
        <v>100</v>
      </c>
      <c r="AG65" s="120">
        <v>49.404936032789678</v>
      </c>
      <c r="AH65" s="120"/>
      <c r="AI65" s="120">
        <v>8.7203996240155455</v>
      </c>
      <c r="AJ65" s="120">
        <v>17.144168250055571</v>
      </c>
      <c r="AK65" s="120"/>
      <c r="AM65" s="119">
        <v>100</v>
      </c>
      <c r="AN65" s="120">
        <v>42.58587507486731</v>
      </c>
      <c r="AO65" s="120">
        <v>13.991532633351525</v>
      </c>
      <c r="AP65" s="120">
        <v>17.784754032042692</v>
      </c>
      <c r="AQ65" s="120">
        <v>21.682756489727666</v>
      </c>
      <c r="AR65" s="120"/>
    </row>
    <row r="66" spans="1:44" s="138" customFormat="1" ht="12.75" customHeight="1" x14ac:dyDescent="0.25">
      <c r="A66" s="113"/>
      <c r="B66" s="228" t="s">
        <v>25</v>
      </c>
      <c r="C66" s="139" t="s">
        <v>11</v>
      </c>
      <c r="D66" s="119">
        <v>100</v>
      </c>
      <c r="E66" s="120">
        <v>33.961547304279804</v>
      </c>
      <c r="F66" s="120">
        <v>23.639962403246127</v>
      </c>
      <c r="G66" s="120">
        <v>14.271448260823746</v>
      </c>
      <c r="H66" s="120">
        <v>20.721123995561374</v>
      </c>
      <c r="I66" s="120">
        <v>7.4059180360889476</v>
      </c>
      <c r="J66" s="113"/>
      <c r="K66" s="119">
        <v>100</v>
      </c>
      <c r="L66" s="120">
        <v>33.144584480241015</v>
      </c>
      <c r="M66" s="120">
        <v>18.382689391456132</v>
      </c>
      <c r="N66" s="120">
        <v>14.230898031324218</v>
      </c>
      <c r="O66" s="120">
        <v>25.136522030632001</v>
      </c>
      <c r="P66" s="120">
        <v>9.1053060663466212</v>
      </c>
      <c r="R66" s="119">
        <v>99.999999999999986</v>
      </c>
      <c r="S66" s="120">
        <v>36.209444397640326</v>
      </c>
      <c r="T66" s="120">
        <v>23.557867820386576</v>
      </c>
      <c r="U66" s="120">
        <v>20.963743873061865</v>
      </c>
      <c r="V66" s="120">
        <v>14.156508955606093</v>
      </c>
      <c r="W66" s="120">
        <v>5.112434953305141</v>
      </c>
      <c r="Y66" s="119">
        <v>100</v>
      </c>
      <c r="Z66" s="120">
        <v>30.582372954660052</v>
      </c>
      <c r="AA66" s="120">
        <v>21.806311037102908</v>
      </c>
      <c r="AB66" s="120">
        <v>21.894387611395942</v>
      </c>
      <c r="AC66" s="120">
        <v>18.34399865980842</v>
      </c>
      <c r="AD66" s="120">
        <v>7.3729297370326794</v>
      </c>
      <c r="AF66" s="119">
        <v>99.999999999999986</v>
      </c>
      <c r="AG66" s="120">
        <v>34.2269261206715</v>
      </c>
      <c r="AH66" s="120">
        <v>13.939362170670904</v>
      </c>
      <c r="AI66" s="120">
        <v>10.744493792844649</v>
      </c>
      <c r="AJ66" s="120">
        <v>18.350768746770292</v>
      </c>
      <c r="AK66" s="120">
        <v>22.738449169042642</v>
      </c>
      <c r="AM66" s="119">
        <v>99.999999999999972</v>
      </c>
      <c r="AN66" s="120">
        <v>29.458872015446598</v>
      </c>
      <c r="AO66" s="120">
        <v>15.509453700732639</v>
      </c>
      <c r="AP66" s="120">
        <v>21.548582143712174</v>
      </c>
      <c r="AQ66" s="120">
        <v>23.24851011502523</v>
      </c>
      <c r="AR66" s="120">
        <v>10.234582025083345</v>
      </c>
    </row>
    <row r="67" spans="1:44" s="138" customFormat="1" ht="12.75" customHeight="1" x14ac:dyDescent="0.25">
      <c r="A67" s="113"/>
      <c r="B67" s="229"/>
      <c r="C67" s="139" t="s">
        <v>12</v>
      </c>
      <c r="D67" s="119">
        <v>99.999999999999986</v>
      </c>
      <c r="E67" s="120">
        <v>35.48426259719843</v>
      </c>
      <c r="F67" s="120">
        <v>23.532813105667753</v>
      </c>
      <c r="G67" s="120">
        <v>13.453080879561824</v>
      </c>
      <c r="H67" s="120">
        <v>21.735452916079957</v>
      </c>
      <c r="I67" s="120">
        <v>5.7943905014920336</v>
      </c>
      <c r="J67" s="113"/>
      <c r="K67" s="119">
        <v>100</v>
      </c>
      <c r="L67" s="120">
        <v>31.561832143144201</v>
      </c>
      <c r="M67" s="120">
        <v>17.060650465789816</v>
      </c>
      <c r="N67" s="120">
        <v>17.372020352707477</v>
      </c>
      <c r="O67" s="120">
        <v>25.472704775847998</v>
      </c>
      <c r="P67" s="120">
        <v>8.5327922625104957</v>
      </c>
      <c r="R67" s="119">
        <v>100.00000000000001</v>
      </c>
      <c r="S67" s="120">
        <v>36.025862112682688</v>
      </c>
      <c r="T67" s="120">
        <v>21.479118370680965</v>
      </c>
      <c r="U67" s="120">
        <v>26.914285444497914</v>
      </c>
      <c r="V67" s="120">
        <v>13.228485006140472</v>
      </c>
      <c r="W67" s="120">
        <v>2.3522490659979662</v>
      </c>
      <c r="Y67" s="119">
        <v>99.999999999999972</v>
      </c>
      <c r="Z67" s="120">
        <v>33.057317608571154</v>
      </c>
      <c r="AA67" s="120">
        <v>18.426253084015418</v>
      </c>
      <c r="AB67" s="120">
        <v>22.437382607484889</v>
      </c>
      <c r="AC67" s="120">
        <v>19.010392049865558</v>
      </c>
      <c r="AD67" s="120">
        <v>7.0686546500629586</v>
      </c>
      <c r="AF67" s="119">
        <v>100</v>
      </c>
      <c r="AG67" s="120">
        <v>34.498164468143635</v>
      </c>
      <c r="AH67" s="120">
        <v>11.211935108505164</v>
      </c>
      <c r="AI67" s="120">
        <v>14.438917074500262</v>
      </c>
      <c r="AJ67" s="120">
        <v>20.451139531578963</v>
      </c>
      <c r="AK67" s="120">
        <v>19.399843817271964</v>
      </c>
      <c r="AM67" s="119">
        <v>100</v>
      </c>
      <c r="AN67" s="120">
        <v>29.333626132017692</v>
      </c>
      <c r="AO67" s="120">
        <v>15.185909508753248</v>
      </c>
      <c r="AP67" s="120">
        <v>21.633901486701191</v>
      </c>
      <c r="AQ67" s="120">
        <v>26.065532223334522</v>
      </c>
      <c r="AR67" s="120">
        <v>7.7810306491933527</v>
      </c>
    </row>
    <row r="68" spans="1:44" s="138" customFormat="1" ht="12.75" customHeight="1" x14ac:dyDescent="0.25">
      <c r="A68" s="113"/>
      <c r="B68" s="230"/>
      <c r="C68" s="139" t="s">
        <v>13</v>
      </c>
      <c r="D68" s="119">
        <v>99.999999999999986</v>
      </c>
      <c r="E68" s="120">
        <v>39.971864671867706</v>
      </c>
      <c r="F68" s="120">
        <v>20.995659975458103</v>
      </c>
      <c r="G68" s="120">
        <v>10.504707464527293</v>
      </c>
      <c r="H68" s="120">
        <v>23.176828008160427</v>
      </c>
      <c r="I68" s="120">
        <v>5.3509398799864512</v>
      </c>
      <c r="J68" s="113"/>
      <c r="K68" s="119">
        <v>99.999999999999986</v>
      </c>
      <c r="L68" s="120">
        <v>38.34109901225316</v>
      </c>
      <c r="M68" s="120">
        <v>15.529950434706713</v>
      </c>
      <c r="N68" s="120">
        <v>15.588633020758513</v>
      </c>
      <c r="O68" s="120">
        <v>23.913664283103135</v>
      </c>
      <c r="P68" s="120">
        <v>6.626653249178478</v>
      </c>
      <c r="R68" s="119">
        <v>100.00000000000001</v>
      </c>
      <c r="S68" s="120">
        <v>42.460806679433027</v>
      </c>
      <c r="T68" s="120">
        <v>23.079826602154178</v>
      </c>
      <c r="U68" s="120">
        <v>19.489745789870923</v>
      </c>
      <c r="V68" s="120">
        <v>12.649138309425959</v>
      </c>
      <c r="W68" s="120">
        <v>2.32048261911592</v>
      </c>
      <c r="Y68" s="119">
        <v>100</v>
      </c>
      <c r="Z68" s="120">
        <v>36.665981191411397</v>
      </c>
      <c r="AA68" s="120">
        <v>18.966829709580658</v>
      </c>
      <c r="AB68" s="120">
        <v>22.659203847790156</v>
      </c>
      <c r="AC68" s="120">
        <v>15.840383320778628</v>
      </c>
      <c r="AD68" s="120">
        <v>5.8676019304391627</v>
      </c>
      <c r="AF68" s="119">
        <v>100</v>
      </c>
      <c r="AG68" s="120">
        <v>38.070614628391546</v>
      </c>
      <c r="AH68" s="120">
        <v>12.980622371751089</v>
      </c>
      <c r="AI68" s="120">
        <v>13.176883950602281</v>
      </c>
      <c r="AJ68" s="120">
        <v>17.604254455165847</v>
      </c>
      <c r="AK68" s="120">
        <v>18.167624594089244</v>
      </c>
      <c r="AM68" s="119">
        <v>100</v>
      </c>
      <c r="AN68" s="120">
        <v>37.475525848798256</v>
      </c>
      <c r="AO68" s="120">
        <v>12.909564874280433</v>
      </c>
      <c r="AP68" s="120">
        <v>18.329503891090731</v>
      </c>
      <c r="AQ68" s="120">
        <v>23.362359836300968</v>
      </c>
      <c r="AR68" s="120">
        <v>7.9230455495296201</v>
      </c>
    </row>
    <row r="69" spans="1:44" s="138" customFormat="1" ht="12.75" customHeight="1" x14ac:dyDescent="0.25">
      <c r="A69" s="113"/>
      <c r="B69" s="228" t="s">
        <v>24</v>
      </c>
      <c r="C69" s="139" t="s">
        <v>14</v>
      </c>
      <c r="D69" s="119">
        <v>100</v>
      </c>
      <c r="E69" s="120">
        <v>35.008189251797553</v>
      </c>
      <c r="F69" s="120">
        <v>22.659325934728486</v>
      </c>
      <c r="G69" s="120">
        <v>13.30771065764417</v>
      </c>
      <c r="H69" s="120">
        <v>23.206005358187088</v>
      </c>
      <c r="I69" s="120">
        <v>5.8187687976427069</v>
      </c>
      <c r="J69" s="113"/>
      <c r="K69" s="119">
        <v>100</v>
      </c>
      <c r="L69" s="120">
        <v>34.095051159771103</v>
      </c>
      <c r="M69" s="120">
        <v>17.297535300961727</v>
      </c>
      <c r="N69" s="120">
        <v>15.601122588415418</v>
      </c>
      <c r="O69" s="120">
        <v>23.568803097991463</v>
      </c>
      <c r="P69" s="120">
        <v>9.4374878528602917</v>
      </c>
      <c r="R69" s="119">
        <v>99.999999999999986</v>
      </c>
      <c r="S69" s="120">
        <v>36.017980995951774</v>
      </c>
      <c r="T69" s="120">
        <v>22.292519703643695</v>
      </c>
      <c r="U69" s="120">
        <v>20.974713745169677</v>
      </c>
      <c r="V69" s="120">
        <v>15.980633451381543</v>
      </c>
      <c r="W69" s="120">
        <v>4.7341521038533019</v>
      </c>
      <c r="Y69" s="119">
        <v>99.999999999999986</v>
      </c>
      <c r="Z69" s="120">
        <v>32.034700182328301</v>
      </c>
      <c r="AA69" s="120">
        <v>19.692401782875514</v>
      </c>
      <c r="AB69" s="120">
        <v>20.952179376190205</v>
      </c>
      <c r="AC69" s="120">
        <v>19.929535821309351</v>
      </c>
      <c r="AD69" s="120">
        <v>7.3911828372966255</v>
      </c>
      <c r="AF69" s="119">
        <v>100.00000000000003</v>
      </c>
      <c r="AG69" s="120">
        <v>36.349524854277576</v>
      </c>
      <c r="AH69" s="120">
        <v>12.627949421619162</v>
      </c>
      <c r="AI69" s="120">
        <v>12.714622705115769</v>
      </c>
      <c r="AJ69" s="120">
        <v>19.616049266796832</v>
      </c>
      <c r="AK69" s="120">
        <v>18.691853752190674</v>
      </c>
      <c r="AM69" s="119">
        <v>99.999999999999986</v>
      </c>
      <c r="AN69" s="120">
        <v>34.345763832785273</v>
      </c>
      <c r="AO69" s="120">
        <v>15.504911433576273</v>
      </c>
      <c r="AP69" s="120">
        <v>18.747012616515779</v>
      </c>
      <c r="AQ69" s="120">
        <v>23.460853180084236</v>
      </c>
      <c r="AR69" s="120">
        <v>7.9414589370384387</v>
      </c>
    </row>
    <row r="70" spans="1:44" s="138" customFormat="1" ht="12.75" customHeight="1" x14ac:dyDescent="0.25">
      <c r="A70" s="113"/>
      <c r="B70" s="229"/>
      <c r="C70" s="139" t="s">
        <v>15</v>
      </c>
      <c r="D70" s="119">
        <v>100</v>
      </c>
      <c r="E70" s="120">
        <v>39.888186320213507</v>
      </c>
      <c r="F70" s="120">
        <v>21.476670810887953</v>
      </c>
      <c r="G70" s="120">
        <v>11.09348639018984</v>
      </c>
      <c r="H70" s="120">
        <v>22.003466001556831</v>
      </c>
      <c r="I70" s="120">
        <v>5.5381904771518728</v>
      </c>
      <c r="J70" s="113"/>
      <c r="K70" s="119">
        <v>100</v>
      </c>
      <c r="L70" s="120">
        <v>38.155566466727272</v>
      </c>
      <c r="M70" s="120">
        <v>15.281918365359177</v>
      </c>
      <c r="N70" s="120">
        <v>16.307450422163633</v>
      </c>
      <c r="O70" s="120">
        <v>23.504579212376004</v>
      </c>
      <c r="P70" s="120">
        <v>6.7504855333739151</v>
      </c>
      <c r="R70" s="119">
        <v>100.00000000000001</v>
      </c>
      <c r="S70" s="120">
        <v>41.103193134389166</v>
      </c>
      <c r="T70" s="120">
        <v>22.159777952514208</v>
      </c>
      <c r="U70" s="120">
        <v>22.160365972906742</v>
      </c>
      <c r="V70" s="120">
        <v>12.537168240642563</v>
      </c>
      <c r="W70" s="120"/>
      <c r="Y70" s="119">
        <v>100</v>
      </c>
      <c r="Z70" s="120">
        <v>35.929027251506433</v>
      </c>
      <c r="AA70" s="120">
        <v>18.665753180333663</v>
      </c>
      <c r="AB70" s="120">
        <v>24.06765258940441</v>
      </c>
      <c r="AC70" s="120">
        <v>16.278723188055867</v>
      </c>
      <c r="AD70" s="120">
        <v>5.0588437906996235</v>
      </c>
      <c r="AF70" s="119">
        <v>100</v>
      </c>
      <c r="AG70" s="120">
        <v>37.059865970462766</v>
      </c>
      <c r="AH70" s="120">
        <v>13.614201635009145</v>
      </c>
      <c r="AI70" s="120">
        <v>12.959568584601916</v>
      </c>
      <c r="AJ70" s="120">
        <v>18.923526413615726</v>
      </c>
      <c r="AK70" s="120">
        <v>17.442837396310441</v>
      </c>
      <c r="AM70" s="119">
        <v>100.00000000000001</v>
      </c>
      <c r="AN70" s="120">
        <v>36.305612092902138</v>
      </c>
      <c r="AO70" s="120">
        <v>13.336674541878752</v>
      </c>
      <c r="AP70" s="120">
        <v>19.315404057431873</v>
      </c>
      <c r="AQ70" s="120">
        <v>23.518037196902768</v>
      </c>
      <c r="AR70" s="120">
        <v>7.5242721108844819</v>
      </c>
    </row>
    <row r="71" spans="1:44" s="138" customFormat="1" ht="12.75" customHeight="1" x14ac:dyDescent="0.25">
      <c r="A71" s="113"/>
      <c r="B71" s="229"/>
      <c r="C71" s="139" t="s">
        <v>16</v>
      </c>
      <c r="D71" s="119">
        <v>100</v>
      </c>
      <c r="E71" s="120">
        <v>38.711155577672521</v>
      </c>
      <c r="F71" s="120">
        <v>23.197152139537742</v>
      </c>
      <c r="G71" s="120">
        <v>12.138968782546501</v>
      </c>
      <c r="H71" s="120">
        <v>21.422123332642126</v>
      </c>
      <c r="I71" s="120">
        <v>4.5306001676011007</v>
      </c>
      <c r="J71" s="113"/>
      <c r="K71" s="119">
        <v>100</v>
      </c>
      <c r="L71" s="120">
        <v>36.911044105431849</v>
      </c>
      <c r="M71" s="120">
        <v>14.13672579785999</v>
      </c>
      <c r="N71" s="120">
        <v>16.418243183969572</v>
      </c>
      <c r="O71" s="120">
        <v>25.471503922249678</v>
      </c>
      <c r="P71" s="120">
        <v>7.0624829904888982</v>
      </c>
      <c r="R71" s="119">
        <v>100</v>
      </c>
      <c r="S71" s="120">
        <v>42.311298078229605</v>
      </c>
      <c r="T71" s="120">
        <v>24.259328851755814</v>
      </c>
      <c r="U71" s="120">
        <v>19.022453203821897</v>
      </c>
      <c r="V71" s="120">
        <v>10.579310818308873</v>
      </c>
      <c r="W71" s="120">
        <v>3.8276090478838101</v>
      </c>
      <c r="Y71" s="119">
        <v>100.00000000000001</v>
      </c>
      <c r="Z71" s="120">
        <v>35.411150063027257</v>
      </c>
      <c r="AA71" s="120">
        <v>21.283524747610493</v>
      </c>
      <c r="AB71" s="120">
        <v>22.262782113788155</v>
      </c>
      <c r="AC71" s="120">
        <v>15.39204239463065</v>
      </c>
      <c r="AD71" s="120">
        <v>5.6505006809434564</v>
      </c>
      <c r="AF71" s="119">
        <v>100</v>
      </c>
      <c r="AG71" s="120">
        <v>36.549904079487355</v>
      </c>
      <c r="AH71" s="120">
        <v>11.859675461767175</v>
      </c>
      <c r="AI71" s="120">
        <v>13.698806641127687</v>
      </c>
      <c r="AJ71" s="120">
        <v>16.539287431009811</v>
      </c>
      <c r="AK71" s="120">
        <v>21.352326386607974</v>
      </c>
      <c r="AM71" s="119">
        <v>100</v>
      </c>
      <c r="AN71" s="120">
        <v>32.474795325260793</v>
      </c>
      <c r="AO71" s="120">
        <v>13.268504872204668</v>
      </c>
      <c r="AP71" s="120">
        <v>23.561761537568515</v>
      </c>
      <c r="AQ71" s="120">
        <v>21.687753346141971</v>
      </c>
      <c r="AR71" s="120">
        <v>9.0071849188240485</v>
      </c>
    </row>
    <row r="72" spans="1:44" s="138" customFormat="1" ht="15" customHeight="1" x14ac:dyDescent="0.25">
      <c r="A72" s="113"/>
      <c r="B72" s="230"/>
      <c r="C72" s="139" t="s">
        <v>17</v>
      </c>
      <c r="D72" s="119">
        <v>100.00000000000001</v>
      </c>
      <c r="E72" s="120">
        <v>33.906960023922608</v>
      </c>
      <c r="F72" s="120">
        <v>22.713511778702792</v>
      </c>
      <c r="G72" s="120">
        <v>12.862154171878739</v>
      </c>
      <c r="H72" s="120">
        <v>23.682134404649467</v>
      </c>
      <c r="I72" s="120">
        <v>6.8352396208463908</v>
      </c>
      <c r="J72" s="113"/>
      <c r="K72" s="119">
        <v>99.999999999999986</v>
      </c>
      <c r="L72" s="120">
        <v>29.881236679707147</v>
      </c>
      <c r="M72" s="120">
        <v>19.589867840593669</v>
      </c>
      <c r="N72" s="120">
        <v>14.841280611260594</v>
      </c>
      <c r="O72" s="120">
        <v>27.058512502335262</v>
      </c>
      <c r="P72" s="120">
        <v>8.629102366103325</v>
      </c>
      <c r="R72" s="119">
        <v>99.999999999999986</v>
      </c>
      <c r="S72" s="120">
        <v>37.182251830565164</v>
      </c>
      <c r="T72" s="120">
        <v>23.460604484575224</v>
      </c>
      <c r="U72" s="120">
        <v>22.580802762606485</v>
      </c>
      <c r="V72" s="120">
        <v>13.944008180833265</v>
      </c>
      <c r="W72" s="120">
        <v>2.832332741419854</v>
      </c>
      <c r="Y72" s="119">
        <v>99.999999999999986</v>
      </c>
      <c r="Z72" s="120">
        <v>33.174478278115124</v>
      </c>
      <c r="AA72" s="120">
        <v>19.263455680266368</v>
      </c>
      <c r="AB72" s="120">
        <v>19.396532571927303</v>
      </c>
      <c r="AC72" s="120">
        <v>18.479295803532757</v>
      </c>
      <c r="AD72" s="120">
        <v>9.6862376661584477</v>
      </c>
      <c r="AF72" s="119">
        <v>99.999999999999972</v>
      </c>
      <c r="AG72" s="120">
        <v>35.364977418401722</v>
      </c>
      <c r="AH72" s="120">
        <v>10.410978434496593</v>
      </c>
      <c r="AI72" s="120">
        <v>13.85550412131597</v>
      </c>
      <c r="AJ72" s="120">
        <v>17.864592883466848</v>
      </c>
      <c r="AK72" s="120">
        <v>22.503947142318857</v>
      </c>
      <c r="AM72" s="119">
        <v>99.999999999999986</v>
      </c>
      <c r="AN72" s="120">
        <v>29.307670561807488</v>
      </c>
      <c r="AO72" s="120">
        <v>14.823610365488364</v>
      </c>
      <c r="AP72" s="120">
        <v>19.211731558559201</v>
      </c>
      <c r="AQ72" s="120">
        <v>27.072332775558039</v>
      </c>
      <c r="AR72" s="120">
        <v>9.5846547385869076</v>
      </c>
    </row>
    <row r="73" spans="1:44" ht="12.75" customHeight="1" x14ac:dyDescent="0.25">
      <c r="B73" s="21"/>
      <c r="C73" s="21"/>
      <c r="D73" s="21"/>
      <c r="E73" s="137"/>
      <c r="F73" s="45"/>
      <c r="G73" s="45"/>
      <c r="H73" s="137"/>
      <c r="I73" s="137"/>
      <c r="K73" s="21"/>
      <c r="L73" s="21"/>
      <c r="M73" s="8"/>
      <c r="N73" s="8"/>
      <c r="O73" s="21"/>
      <c r="P73" s="21"/>
      <c r="R73" s="21"/>
      <c r="S73" s="21"/>
      <c r="T73" s="8"/>
      <c r="U73" s="8"/>
      <c r="V73" s="21"/>
      <c r="W73" s="21"/>
      <c r="Y73" s="21"/>
      <c r="Z73" s="21"/>
      <c r="AA73" s="8"/>
      <c r="AB73" s="8"/>
      <c r="AC73" s="21"/>
      <c r="AD73" s="21"/>
      <c r="AF73" s="21"/>
      <c r="AG73" s="21"/>
      <c r="AH73" s="8"/>
      <c r="AI73" s="8"/>
      <c r="AJ73" s="21"/>
      <c r="AK73" s="21"/>
      <c r="AM73" s="21"/>
      <c r="AN73" s="21"/>
      <c r="AO73" s="8"/>
      <c r="AP73" s="8"/>
      <c r="AQ73" s="21"/>
      <c r="AR73" s="21"/>
    </row>
    <row r="74" spans="1:44" ht="12.75" customHeight="1" x14ac:dyDescent="0.25">
      <c r="B74" s="21"/>
      <c r="C74" s="21"/>
      <c r="D74" s="21"/>
      <c r="E74" s="21"/>
      <c r="H74" s="21"/>
      <c r="I74" s="21"/>
      <c r="K74" s="21"/>
      <c r="L74" s="21"/>
      <c r="M74" s="8"/>
      <c r="N74" s="8"/>
      <c r="O74" s="21"/>
      <c r="P74" s="21"/>
      <c r="R74" s="21"/>
      <c r="S74" s="21"/>
      <c r="T74" s="8"/>
      <c r="U74" s="8"/>
      <c r="V74" s="21"/>
      <c r="W74" s="21"/>
      <c r="Y74" s="21"/>
      <c r="Z74" s="21"/>
      <c r="AA74" s="8"/>
      <c r="AB74" s="8"/>
      <c r="AC74" s="21"/>
      <c r="AD74" s="21"/>
      <c r="AF74" s="21"/>
      <c r="AG74" s="21"/>
      <c r="AH74" s="8"/>
      <c r="AI74" s="8"/>
      <c r="AJ74" s="21"/>
      <c r="AK74" s="21"/>
      <c r="AM74" s="21"/>
      <c r="AN74" s="21"/>
      <c r="AO74" s="8"/>
      <c r="AP74" s="8"/>
      <c r="AQ74" s="21"/>
      <c r="AR74" s="21"/>
    </row>
    <row r="75" spans="1:44" ht="12.75" customHeight="1" x14ac:dyDescent="0.25">
      <c r="B75" s="21"/>
      <c r="C75" s="21"/>
      <c r="D75" s="21"/>
      <c r="E75" s="21"/>
      <c r="H75" s="21"/>
      <c r="I75" s="21"/>
      <c r="K75" s="21"/>
      <c r="L75" s="21"/>
      <c r="M75" s="8"/>
      <c r="N75" s="8"/>
      <c r="O75" s="21"/>
      <c r="P75" s="21"/>
      <c r="R75" s="21"/>
      <c r="S75" s="21"/>
      <c r="T75" s="8"/>
      <c r="U75" s="8"/>
      <c r="V75" s="21"/>
      <c r="W75" s="21"/>
      <c r="Y75" s="21"/>
      <c r="Z75" s="21"/>
      <c r="AA75" s="8"/>
      <c r="AB75" s="8"/>
      <c r="AC75" s="21"/>
      <c r="AD75" s="21"/>
      <c r="AF75" s="21"/>
      <c r="AG75" s="21"/>
      <c r="AH75" s="8"/>
      <c r="AI75" s="8"/>
      <c r="AJ75" s="21"/>
      <c r="AK75" s="21"/>
      <c r="AM75" s="21"/>
      <c r="AN75" s="21"/>
      <c r="AO75" s="8"/>
      <c r="AP75" s="8"/>
      <c r="AQ75" s="21"/>
      <c r="AR75" s="21"/>
    </row>
    <row r="76" spans="1:44" ht="15" customHeight="1" x14ac:dyDescent="0.25">
      <c r="B76" s="191" t="s">
        <v>27</v>
      </c>
      <c r="C76" s="191"/>
      <c r="D76" s="222" t="s">
        <v>237</v>
      </c>
      <c r="E76" s="223"/>
      <c r="F76" s="223"/>
      <c r="G76" s="223"/>
      <c r="H76" s="223"/>
      <c r="I76" s="224"/>
      <c r="K76" s="222" t="s">
        <v>236</v>
      </c>
      <c r="L76" s="223"/>
      <c r="M76" s="223"/>
      <c r="N76" s="223"/>
      <c r="O76" s="223"/>
      <c r="P76" s="224"/>
      <c r="R76" s="222" t="s">
        <v>235</v>
      </c>
      <c r="S76" s="223"/>
      <c r="T76" s="223"/>
      <c r="U76" s="223"/>
      <c r="V76" s="223"/>
      <c r="W76" s="224"/>
      <c r="Y76" s="222" t="s">
        <v>234</v>
      </c>
      <c r="Z76" s="223"/>
      <c r="AA76" s="223"/>
      <c r="AB76" s="223"/>
      <c r="AC76" s="223"/>
      <c r="AD76" s="224"/>
      <c r="AF76" s="222" t="s">
        <v>233</v>
      </c>
      <c r="AG76" s="223"/>
      <c r="AH76" s="223"/>
      <c r="AI76" s="223"/>
      <c r="AJ76" s="223"/>
      <c r="AK76" s="224"/>
      <c r="AM76" s="222" t="s">
        <v>232</v>
      </c>
      <c r="AN76" s="223"/>
      <c r="AO76" s="223"/>
      <c r="AP76" s="223"/>
      <c r="AQ76" s="223"/>
      <c r="AR76" s="224"/>
    </row>
    <row r="77" spans="1:44" ht="44.1" customHeight="1" x14ac:dyDescent="0.25">
      <c r="B77" s="191"/>
      <c r="C77" s="191"/>
      <c r="D77" s="103" t="s">
        <v>19</v>
      </c>
      <c r="E77" s="104" t="s">
        <v>231</v>
      </c>
      <c r="F77" s="104" t="s">
        <v>230</v>
      </c>
      <c r="G77" s="104" t="s">
        <v>229</v>
      </c>
      <c r="H77" s="104" t="s">
        <v>44</v>
      </c>
      <c r="I77" s="104" t="s">
        <v>228</v>
      </c>
      <c r="K77" s="103" t="s">
        <v>19</v>
      </c>
      <c r="L77" s="104" t="s">
        <v>231</v>
      </c>
      <c r="M77" s="104" t="s">
        <v>230</v>
      </c>
      <c r="N77" s="104" t="s">
        <v>229</v>
      </c>
      <c r="O77" s="104" t="s">
        <v>44</v>
      </c>
      <c r="P77" s="104" t="s">
        <v>228</v>
      </c>
      <c r="R77" s="103" t="s">
        <v>19</v>
      </c>
      <c r="S77" s="104" t="s">
        <v>231</v>
      </c>
      <c r="T77" s="104" t="s">
        <v>230</v>
      </c>
      <c r="U77" s="104" t="s">
        <v>229</v>
      </c>
      <c r="V77" s="104" t="s">
        <v>44</v>
      </c>
      <c r="W77" s="104" t="s">
        <v>228</v>
      </c>
      <c r="Y77" s="103" t="s">
        <v>19</v>
      </c>
      <c r="Z77" s="104" t="s">
        <v>231</v>
      </c>
      <c r="AA77" s="104" t="s">
        <v>230</v>
      </c>
      <c r="AB77" s="104" t="s">
        <v>229</v>
      </c>
      <c r="AC77" s="104" t="s">
        <v>44</v>
      </c>
      <c r="AD77" s="104" t="s">
        <v>228</v>
      </c>
      <c r="AF77" s="103" t="s">
        <v>19</v>
      </c>
      <c r="AG77" s="104" t="s">
        <v>231</v>
      </c>
      <c r="AH77" s="104" t="s">
        <v>230</v>
      </c>
      <c r="AI77" s="104" t="s">
        <v>229</v>
      </c>
      <c r="AJ77" s="104" t="s">
        <v>44</v>
      </c>
      <c r="AK77" s="104" t="s">
        <v>228</v>
      </c>
      <c r="AM77" s="103" t="s">
        <v>19</v>
      </c>
      <c r="AN77" s="104" t="s">
        <v>231</v>
      </c>
      <c r="AO77" s="104" t="s">
        <v>230</v>
      </c>
      <c r="AP77" s="104" t="s">
        <v>229</v>
      </c>
      <c r="AQ77" s="104" t="s">
        <v>44</v>
      </c>
      <c r="AR77" s="104" t="s">
        <v>228</v>
      </c>
    </row>
    <row r="78" spans="1:44" ht="12.75" customHeight="1" x14ac:dyDescent="0.25">
      <c r="B78" s="187" t="s">
        <v>21</v>
      </c>
      <c r="C78" s="105" t="s">
        <v>19</v>
      </c>
      <c r="D78" s="2">
        <f t="shared" ref="D78:I78" si="0">SUM(D79:D80)</f>
        <v>1512</v>
      </c>
      <c r="E78" s="2">
        <f t="shared" si="0"/>
        <v>545</v>
      </c>
      <c r="F78" s="2">
        <f t="shared" si="0"/>
        <v>362</v>
      </c>
      <c r="G78" s="2">
        <f t="shared" si="0"/>
        <v>193</v>
      </c>
      <c r="H78" s="2">
        <f t="shared" si="0"/>
        <v>323</v>
      </c>
      <c r="I78" s="2">
        <f t="shared" si="0"/>
        <v>89</v>
      </c>
      <c r="K78" s="2">
        <f t="shared" ref="K78:P78" si="1">SUM(K79:K80)</f>
        <v>1514</v>
      </c>
      <c r="L78" s="2">
        <f t="shared" si="1"/>
        <v>508</v>
      </c>
      <c r="M78" s="2">
        <f t="shared" si="1"/>
        <v>258</v>
      </c>
      <c r="N78" s="2">
        <f t="shared" si="1"/>
        <v>248</v>
      </c>
      <c r="O78" s="2">
        <f t="shared" si="1"/>
        <v>378</v>
      </c>
      <c r="P78" s="2">
        <f t="shared" si="1"/>
        <v>122</v>
      </c>
      <c r="R78" s="2">
        <f t="shared" ref="R78:W78" si="2">SUM(R79:R80)</f>
        <v>1516</v>
      </c>
      <c r="S78" s="2">
        <f t="shared" si="2"/>
        <v>570</v>
      </c>
      <c r="T78" s="2">
        <f t="shared" si="2"/>
        <v>359</v>
      </c>
      <c r="U78" s="2">
        <f t="shared" si="2"/>
        <v>345</v>
      </c>
      <c r="V78" s="2">
        <f t="shared" si="2"/>
        <v>195</v>
      </c>
      <c r="W78" s="2">
        <f t="shared" si="2"/>
        <v>47</v>
      </c>
      <c r="Y78" s="2">
        <f t="shared" ref="Y78:AD78" si="3">SUM(Y79:Y80)</f>
        <v>1515</v>
      </c>
      <c r="Z78" s="2">
        <f t="shared" si="3"/>
        <v>499</v>
      </c>
      <c r="AA78" s="2">
        <f t="shared" si="3"/>
        <v>295</v>
      </c>
      <c r="AB78" s="2">
        <f t="shared" si="3"/>
        <v>350</v>
      </c>
      <c r="AC78" s="2">
        <f t="shared" si="3"/>
        <v>272</v>
      </c>
      <c r="AD78" s="2">
        <f t="shared" si="3"/>
        <v>99</v>
      </c>
      <c r="AF78" s="2">
        <f t="shared" ref="AF78:AK78" si="4">SUM(AF79:AF80)</f>
        <v>1512</v>
      </c>
      <c r="AG78" s="2">
        <f t="shared" si="4"/>
        <v>536</v>
      </c>
      <c r="AH78" s="2">
        <f t="shared" si="4"/>
        <v>184</v>
      </c>
      <c r="AI78" s="2">
        <f t="shared" si="4"/>
        <v>201</v>
      </c>
      <c r="AJ78" s="2">
        <f t="shared" si="4"/>
        <v>283</v>
      </c>
      <c r="AK78" s="2">
        <f t="shared" si="4"/>
        <v>308</v>
      </c>
      <c r="AM78" s="2">
        <f t="shared" ref="AM78:AR78" si="5">SUM(AM79:AM80)</f>
        <v>1511</v>
      </c>
      <c r="AN78" s="2">
        <f t="shared" si="5"/>
        <v>478</v>
      </c>
      <c r="AO78" s="2">
        <f t="shared" si="5"/>
        <v>227</v>
      </c>
      <c r="AP78" s="2">
        <f t="shared" si="5"/>
        <v>309</v>
      </c>
      <c r="AQ78" s="2">
        <f t="shared" si="5"/>
        <v>369</v>
      </c>
      <c r="AR78" s="2">
        <f t="shared" si="5"/>
        <v>128</v>
      </c>
    </row>
    <row r="79" spans="1:44" ht="12.75" customHeight="1" x14ac:dyDescent="0.25">
      <c r="B79" s="188"/>
      <c r="C79" s="5" t="s">
        <v>2</v>
      </c>
      <c r="D79" s="2">
        <f t="shared" ref="D79:D96" si="6">SUM(E79:I79)</f>
        <v>768</v>
      </c>
      <c r="E79" s="3">
        <v>224</v>
      </c>
      <c r="F79" s="3">
        <v>170</v>
      </c>
      <c r="G79" s="3">
        <v>113</v>
      </c>
      <c r="H79" s="3">
        <v>205</v>
      </c>
      <c r="I79" s="3">
        <v>56</v>
      </c>
      <c r="K79" s="2">
        <f t="shared" ref="K79:K96" si="7">SUM(L79:P79)</f>
        <v>768</v>
      </c>
      <c r="L79" s="3">
        <v>147</v>
      </c>
      <c r="M79" s="3">
        <v>106</v>
      </c>
      <c r="N79" s="3">
        <v>142</v>
      </c>
      <c r="O79" s="3">
        <v>280</v>
      </c>
      <c r="P79" s="3">
        <v>93</v>
      </c>
      <c r="R79" s="2">
        <f t="shared" ref="R79:R96" si="8">SUM(S79:W79)</f>
        <v>771</v>
      </c>
      <c r="S79" s="3">
        <v>267</v>
      </c>
      <c r="T79" s="3">
        <v>188</v>
      </c>
      <c r="U79" s="3">
        <v>173</v>
      </c>
      <c r="V79" s="3">
        <v>120</v>
      </c>
      <c r="W79" s="3">
        <v>23</v>
      </c>
      <c r="Y79" s="2">
        <f t="shared" ref="Y79:Y96" si="9">SUM(Z79:AD79)</f>
        <v>769</v>
      </c>
      <c r="Z79" s="3">
        <v>200</v>
      </c>
      <c r="AA79" s="3">
        <v>142</v>
      </c>
      <c r="AB79" s="3">
        <v>178</v>
      </c>
      <c r="AC79" s="3">
        <v>179</v>
      </c>
      <c r="AD79" s="3">
        <v>70</v>
      </c>
      <c r="AF79" s="2">
        <f t="shared" ref="AF79:AF96" si="10">SUM(AG79:AK79)</f>
        <v>767</v>
      </c>
      <c r="AG79" s="3">
        <v>134</v>
      </c>
      <c r="AH79" s="3">
        <v>53</v>
      </c>
      <c r="AI79" s="3">
        <v>112</v>
      </c>
      <c r="AJ79" s="3">
        <v>201</v>
      </c>
      <c r="AK79" s="3">
        <v>267</v>
      </c>
      <c r="AM79" s="2">
        <f t="shared" ref="AM79:AM96" si="11">SUM(AN79:AR79)</f>
        <v>765</v>
      </c>
      <c r="AN79" s="3">
        <v>143</v>
      </c>
      <c r="AO79" s="3">
        <v>78</v>
      </c>
      <c r="AP79" s="3">
        <v>162</v>
      </c>
      <c r="AQ79" s="3">
        <v>282</v>
      </c>
      <c r="AR79" s="3">
        <v>100</v>
      </c>
    </row>
    <row r="80" spans="1:44" ht="12.75" customHeight="1" x14ac:dyDescent="0.25">
      <c r="B80" s="189"/>
      <c r="C80" s="5" t="s">
        <v>3</v>
      </c>
      <c r="D80" s="2">
        <f t="shared" si="6"/>
        <v>744</v>
      </c>
      <c r="E80" s="3">
        <v>321</v>
      </c>
      <c r="F80" s="3">
        <v>192</v>
      </c>
      <c r="G80" s="3">
        <v>80</v>
      </c>
      <c r="H80" s="3">
        <v>118</v>
      </c>
      <c r="I80" s="3">
        <v>33</v>
      </c>
      <c r="K80" s="2">
        <f t="shared" si="7"/>
        <v>746</v>
      </c>
      <c r="L80" s="3">
        <v>361</v>
      </c>
      <c r="M80" s="3">
        <v>152</v>
      </c>
      <c r="N80" s="3">
        <v>106</v>
      </c>
      <c r="O80" s="3">
        <v>98</v>
      </c>
      <c r="P80" s="3">
        <v>29</v>
      </c>
      <c r="R80" s="2">
        <f t="shared" si="8"/>
        <v>745</v>
      </c>
      <c r="S80" s="3">
        <v>303</v>
      </c>
      <c r="T80" s="3">
        <v>171</v>
      </c>
      <c r="U80" s="3">
        <v>172</v>
      </c>
      <c r="V80" s="3">
        <v>75</v>
      </c>
      <c r="W80" s="3">
        <v>24</v>
      </c>
      <c r="Y80" s="2">
        <f t="shared" si="9"/>
        <v>746</v>
      </c>
      <c r="Z80" s="3">
        <v>299</v>
      </c>
      <c r="AA80" s="3">
        <v>153</v>
      </c>
      <c r="AB80" s="3">
        <v>172</v>
      </c>
      <c r="AC80" s="3">
        <v>93</v>
      </c>
      <c r="AD80" s="3">
        <v>29</v>
      </c>
      <c r="AF80" s="2">
        <f t="shared" si="10"/>
        <v>745</v>
      </c>
      <c r="AG80" s="3">
        <v>402</v>
      </c>
      <c r="AH80" s="3">
        <v>131</v>
      </c>
      <c r="AI80" s="3">
        <v>89</v>
      </c>
      <c r="AJ80" s="3">
        <v>82</v>
      </c>
      <c r="AK80" s="3">
        <v>41</v>
      </c>
      <c r="AM80" s="2">
        <f t="shared" si="11"/>
        <v>746</v>
      </c>
      <c r="AN80" s="3">
        <v>335</v>
      </c>
      <c r="AO80" s="3">
        <v>149</v>
      </c>
      <c r="AP80" s="3">
        <v>147</v>
      </c>
      <c r="AQ80" s="3">
        <v>87</v>
      </c>
      <c r="AR80" s="3">
        <v>28</v>
      </c>
    </row>
    <row r="81" spans="2:44" ht="12.75" customHeight="1" x14ac:dyDescent="0.25">
      <c r="B81" s="187" t="s">
        <v>22</v>
      </c>
      <c r="C81" s="5" t="s">
        <v>4</v>
      </c>
      <c r="D81" s="2">
        <f t="shared" si="6"/>
        <v>263</v>
      </c>
      <c r="E81" s="3">
        <v>38</v>
      </c>
      <c r="F81" s="3">
        <v>51</v>
      </c>
      <c r="G81" s="3">
        <v>39</v>
      </c>
      <c r="H81" s="3">
        <v>112</v>
      </c>
      <c r="I81" s="3">
        <v>23</v>
      </c>
      <c r="K81" s="2">
        <f t="shared" si="7"/>
        <v>265</v>
      </c>
      <c r="L81" s="3">
        <v>43</v>
      </c>
      <c r="M81" s="3">
        <v>30</v>
      </c>
      <c r="N81" s="3">
        <v>39</v>
      </c>
      <c r="O81" s="3">
        <v>128</v>
      </c>
      <c r="P81" s="3">
        <v>25</v>
      </c>
      <c r="R81" s="2">
        <f t="shared" si="8"/>
        <v>266</v>
      </c>
      <c r="S81" s="3">
        <v>91</v>
      </c>
      <c r="T81" s="3">
        <v>86</v>
      </c>
      <c r="U81" s="3">
        <v>47</v>
      </c>
      <c r="V81" s="3">
        <v>41</v>
      </c>
      <c r="W81" s="3">
        <v>1</v>
      </c>
      <c r="Y81" s="2">
        <f t="shared" si="9"/>
        <v>267</v>
      </c>
      <c r="Z81" s="3">
        <v>55</v>
      </c>
      <c r="AA81" s="3">
        <v>54</v>
      </c>
      <c r="AB81" s="3">
        <v>65</v>
      </c>
      <c r="AC81" s="3">
        <v>74</v>
      </c>
      <c r="AD81" s="3">
        <v>19</v>
      </c>
      <c r="AF81" s="2">
        <f t="shared" si="10"/>
        <v>266</v>
      </c>
      <c r="AG81" s="3">
        <v>45</v>
      </c>
      <c r="AH81" s="3">
        <v>23</v>
      </c>
      <c r="AI81" s="3">
        <v>53</v>
      </c>
      <c r="AJ81" s="3">
        <v>94</v>
      </c>
      <c r="AK81" s="3">
        <v>51</v>
      </c>
      <c r="AM81" s="2">
        <f t="shared" si="11"/>
        <v>267</v>
      </c>
      <c r="AN81" s="3">
        <v>47</v>
      </c>
      <c r="AO81" s="3">
        <v>51</v>
      </c>
      <c r="AP81" s="3">
        <v>55</v>
      </c>
      <c r="AQ81" s="3">
        <v>97</v>
      </c>
      <c r="AR81" s="3">
        <v>17</v>
      </c>
    </row>
    <row r="82" spans="2:44" ht="12.75" customHeight="1" x14ac:dyDescent="0.25">
      <c r="B82" s="188"/>
      <c r="C82" s="5" t="s">
        <v>5</v>
      </c>
      <c r="D82" s="2">
        <f t="shared" si="6"/>
        <v>343</v>
      </c>
      <c r="E82" s="3">
        <v>124</v>
      </c>
      <c r="F82" s="3">
        <v>104</v>
      </c>
      <c r="G82" s="3">
        <v>56</v>
      </c>
      <c r="H82" s="3">
        <v>51</v>
      </c>
      <c r="I82" s="3">
        <v>8</v>
      </c>
      <c r="K82" s="2">
        <f t="shared" si="7"/>
        <v>342</v>
      </c>
      <c r="L82" s="3">
        <v>100</v>
      </c>
      <c r="M82" s="3">
        <v>74</v>
      </c>
      <c r="N82" s="3">
        <v>88</v>
      </c>
      <c r="O82" s="3">
        <v>66</v>
      </c>
      <c r="P82" s="3">
        <v>14</v>
      </c>
      <c r="R82" s="2">
        <f t="shared" si="8"/>
        <v>343</v>
      </c>
      <c r="S82" s="3">
        <v>120</v>
      </c>
      <c r="T82" s="3">
        <v>76</v>
      </c>
      <c r="U82" s="3">
        <v>102</v>
      </c>
      <c r="V82" s="3">
        <v>40</v>
      </c>
      <c r="W82" s="3">
        <v>5</v>
      </c>
      <c r="Y82" s="2">
        <f t="shared" si="9"/>
        <v>343</v>
      </c>
      <c r="Z82" s="3">
        <v>102</v>
      </c>
      <c r="AA82" s="3">
        <v>72</v>
      </c>
      <c r="AB82" s="3">
        <v>113</v>
      </c>
      <c r="AC82" s="3">
        <v>41</v>
      </c>
      <c r="AD82" s="3">
        <v>15</v>
      </c>
      <c r="AF82" s="2">
        <f t="shared" si="10"/>
        <v>343</v>
      </c>
      <c r="AG82" s="3">
        <v>116</v>
      </c>
      <c r="AH82" s="3">
        <v>62</v>
      </c>
      <c r="AI82" s="3">
        <v>70</v>
      </c>
      <c r="AJ82" s="3">
        <v>63</v>
      </c>
      <c r="AK82" s="3">
        <v>32</v>
      </c>
      <c r="AM82" s="2">
        <f t="shared" si="11"/>
        <v>343</v>
      </c>
      <c r="AN82" s="3">
        <v>99</v>
      </c>
      <c r="AO82" s="3">
        <v>55</v>
      </c>
      <c r="AP82" s="3">
        <v>102</v>
      </c>
      <c r="AQ82" s="3">
        <v>73</v>
      </c>
      <c r="AR82" s="3">
        <v>14</v>
      </c>
    </row>
    <row r="83" spans="2:44" ht="12.75" customHeight="1" x14ac:dyDescent="0.25">
      <c r="B83" s="188"/>
      <c r="C83" s="5" t="s">
        <v>6</v>
      </c>
      <c r="D83" s="2">
        <f t="shared" si="6"/>
        <v>450</v>
      </c>
      <c r="E83" s="3">
        <v>183</v>
      </c>
      <c r="F83" s="3">
        <v>130</v>
      </c>
      <c r="G83" s="3">
        <v>58</v>
      </c>
      <c r="H83" s="3">
        <v>68</v>
      </c>
      <c r="I83" s="3">
        <v>11</v>
      </c>
      <c r="K83" s="2">
        <f t="shared" si="7"/>
        <v>450</v>
      </c>
      <c r="L83" s="3">
        <v>162</v>
      </c>
      <c r="M83" s="3">
        <v>104</v>
      </c>
      <c r="N83" s="3">
        <v>81</v>
      </c>
      <c r="O83" s="3">
        <v>86</v>
      </c>
      <c r="P83" s="3">
        <v>17</v>
      </c>
      <c r="R83" s="2">
        <f t="shared" si="8"/>
        <v>449</v>
      </c>
      <c r="S83" s="3">
        <v>153</v>
      </c>
      <c r="T83" s="3">
        <v>120</v>
      </c>
      <c r="U83" s="3">
        <v>118</v>
      </c>
      <c r="V83" s="3">
        <v>51</v>
      </c>
      <c r="W83" s="3">
        <v>7</v>
      </c>
      <c r="Y83" s="2">
        <f t="shared" si="9"/>
        <v>449</v>
      </c>
      <c r="Z83" s="3">
        <v>154</v>
      </c>
      <c r="AA83" s="3">
        <v>100</v>
      </c>
      <c r="AB83" s="3">
        <v>114</v>
      </c>
      <c r="AC83" s="3">
        <v>69</v>
      </c>
      <c r="AD83" s="3">
        <v>12</v>
      </c>
      <c r="AF83" s="2">
        <f t="shared" si="10"/>
        <v>449</v>
      </c>
      <c r="AG83" s="3">
        <v>181</v>
      </c>
      <c r="AH83" s="3">
        <v>62</v>
      </c>
      <c r="AI83" s="3">
        <v>60</v>
      </c>
      <c r="AJ83" s="3">
        <v>75</v>
      </c>
      <c r="AK83" s="3">
        <v>71</v>
      </c>
      <c r="AM83" s="2">
        <f t="shared" si="11"/>
        <v>445</v>
      </c>
      <c r="AN83" s="3">
        <v>162</v>
      </c>
      <c r="AO83" s="3">
        <v>76</v>
      </c>
      <c r="AP83" s="3">
        <v>92</v>
      </c>
      <c r="AQ83" s="3">
        <v>89</v>
      </c>
      <c r="AR83" s="3">
        <v>26</v>
      </c>
    </row>
    <row r="84" spans="2:44" ht="12.75" customHeight="1" x14ac:dyDescent="0.25">
      <c r="B84" s="189"/>
      <c r="C84" s="5" t="s">
        <v>7</v>
      </c>
      <c r="D84" s="2">
        <f t="shared" si="6"/>
        <v>456</v>
      </c>
      <c r="E84" s="3">
        <v>200</v>
      </c>
      <c r="F84" s="3">
        <v>77</v>
      </c>
      <c r="G84" s="3">
        <v>40</v>
      </c>
      <c r="H84" s="3">
        <v>92</v>
      </c>
      <c r="I84" s="3">
        <v>47</v>
      </c>
      <c r="K84" s="2">
        <f t="shared" si="7"/>
        <v>457</v>
      </c>
      <c r="L84" s="3">
        <v>203</v>
      </c>
      <c r="M84" s="3">
        <v>50</v>
      </c>
      <c r="N84" s="3">
        <v>40</v>
      </c>
      <c r="O84" s="3">
        <v>98</v>
      </c>
      <c r="P84" s="3">
        <v>66</v>
      </c>
      <c r="R84" s="2">
        <f t="shared" si="8"/>
        <v>458</v>
      </c>
      <c r="S84" s="3">
        <v>206</v>
      </c>
      <c r="T84" s="3">
        <v>77</v>
      </c>
      <c r="U84" s="3">
        <v>78</v>
      </c>
      <c r="V84" s="3">
        <v>63</v>
      </c>
      <c r="W84" s="3">
        <v>34</v>
      </c>
      <c r="Y84" s="2">
        <f t="shared" si="9"/>
        <v>456</v>
      </c>
      <c r="Z84" s="3">
        <v>188</v>
      </c>
      <c r="AA84" s="3">
        <v>69</v>
      </c>
      <c r="AB84" s="3">
        <v>58</v>
      </c>
      <c r="AC84" s="3">
        <v>88</v>
      </c>
      <c r="AD84" s="3">
        <v>53</v>
      </c>
      <c r="AF84" s="2">
        <f t="shared" si="10"/>
        <v>454</v>
      </c>
      <c r="AG84" s="3">
        <v>194</v>
      </c>
      <c r="AH84" s="3">
        <v>37</v>
      </c>
      <c r="AI84" s="3">
        <v>18</v>
      </c>
      <c r="AJ84" s="3">
        <v>51</v>
      </c>
      <c r="AK84" s="3">
        <v>154</v>
      </c>
      <c r="AM84" s="2">
        <f t="shared" si="11"/>
        <v>456</v>
      </c>
      <c r="AN84" s="3">
        <v>170</v>
      </c>
      <c r="AO84" s="3">
        <v>45</v>
      </c>
      <c r="AP84" s="3">
        <v>60</v>
      </c>
      <c r="AQ84" s="3">
        <v>110</v>
      </c>
      <c r="AR84" s="3">
        <v>71</v>
      </c>
    </row>
    <row r="85" spans="2:44" ht="12.75" customHeight="1" x14ac:dyDescent="0.25">
      <c r="B85" s="187" t="s">
        <v>23</v>
      </c>
      <c r="C85" s="5" t="s">
        <v>8</v>
      </c>
      <c r="D85" s="2">
        <f t="shared" si="6"/>
        <v>707</v>
      </c>
      <c r="E85" s="3">
        <v>275</v>
      </c>
      <c r="F85" s="3">
        <v>122</v>
      </c>
      <c r="G85" s="3">
        <v>73</v>
      </c>
      <c r="H85" s="3">
        <v>171</v>
      </c>
      <c r="I85" s="3">
        <v>66</v>
      </c>
      <c r="K85" s="2">
        <f t="shared" si="7"/>
        <v>708</v>
      </c>
      <c r="L85" s="3">
        <v>276</v>
      </c>
      <c r="M85" s="3">
        <v>94</v>
      </c>
      <c r="N85" s="3">
        <v>78</v>
      </c>
      <c r="O85" s="3">
        <v>180</v>
      </c>
      <c r="P85" s="3">
        <v>80</v>
      </c>
      <c r="R85" s="2">
        <f t="shared" si="8"/>
        <v>711</v>
      </c>
      <c r="S85" s="3">
        <v>310</v>
      </c>
      <c r="T85" s="3">
        <v>143</v>
      </c>
      <c r="U85" s="3">
        <v>116</v>
      </c>
      <c r="V85" s="3">
        <v>110</v>
      </c>
      <c r="W85" s="3">
        <v>32</v>
      </c>
      <c r="Y85" s="2">
        <f t="shared" si="9"/>
        <v>712</v>
      </c>
      <c r="Z85" s="3">
        <v>269</v>
      </c>
      <c r="AA85" s="3">
        <v>117</v>
      </c>
      <c r="AB85" s="3">
        <v>111</v>
      </c>
      <c r="AC85" s="3">
        <v>143</v>
      </c>
      <c r="AD85" s="3">
        <v>72</v>
      </c>
      <c r="AF85" s="2">
        <f t="shared" si="10"/>
        <v>709</v>
      </c>
      <c r="AG85" s="3">
        <v>268</v>
      </c>
      <c r="AH85" s="3">
        <v>71</v>
      </c>
      <c r="AI85" s="3">
        <v>55</v>
      </c>
      <c r="AJ85" s="3">
        <v>115</v>
      </c>
      <c r="AK85" s="3">
        <v>200</v>
      </c>
      <c r="AM85" s="2">
        <f t="shared" si="11"/>
        <v>708</v>
      </c>
      <c r="AN85" s="3">
        <v>256</v>
      </c>
      <c r="AO85" s="3">
        <v>90</v>
      </c>
      <c r="AP85" s="3">
        <v>100</v>
      </c>
      <c r="AQ85" s="3">
        <v>174</v>
      </c>
      <c r="AR85" s="3">
        <v>88</v>
      </c>
    </row>
    <row r="86" spans="2:44" ht="12.75" customHeight="1" x14ac:dyDescent="0.25">
      <c r="B86" s="188"/>
      <c r="C86" s="5" t="s">
        <v>9</v>
      </c>
      <c r="D86" s="2">
        <f t="shared" si="6"/>
        <v>458</v>
      </c>
      <c r="E86" s="3">
        <v>165</v>
      </c>
      <c r="F86" s="3">
        <v>115</v>
      </c>
      <c r="G86" s="3">
        <v>72</v>
      </c>
      <c r="H86" s="3">
        <v>91</v>
      </c>
      <c r="I86" s="3">
        <v>15</v>
      </c>
      <c r="K86" s="2">
        <f t="shared" si="7"/>
        <v>457</v>
      </c>
      <c r="L86" s="3">
        <v>134</v>
      </c>
      <c r="M86" s="3">
        <v>82</v>
      </c>
      <c r="N86" s="3">
        <v>92</v>
      </c>
      <c r="O86" s="3">
        <v>123</v>
      </c>
      <c r="P86" s="3">
        <v>26</v>
      </c>
      <c r="R86" s="2">
        <f t="shared" si="8"/>
        <v>457</v>
      </c>
      <c r="S86" s="3">
        <v>160</v>
      </c>
      <c r="T86" s="3">
        <v>119</v>
      </c>
      <c r="U86" s="3">
        <v>115</v>
      </c>
      <c r="V86" s="3">
        <v>56</v>
      </c>
      <c r="W86" s="3">
        <v>7</v>
      </c>
      <c r="Y86" s="2">
        <f t="shared" si="9"/>
        <v>457</v>
      </c>
      <c r="Z86" s="3">
        <v>142</v>
      </c>
      <c r="AA86" s="3">
        <v>98</v>
      </c>
      <c r="AB86" s="3">
        <v>126</v>
      </c>
      <c r="AC86" s="3">
        <v>76</v>
      </c>
      <c r="AD86" s="3">
        <v>15</v>
      </c>
      <c r="AF86" s="2">
        <f t="shared" si="10"/>
        <v>456</v>
      </c>
      <c r="AG86" s="3">
        <v>158</v>
      </c>
      <c r="AH86" s="3">
        <v>58</v>
      </c>
      <c r="AI86" s="3">
        <v>76</v>
      </c>
      <c r="AJ86" s="3">
        <v>95</v>
      </c>
      <c r="AK86" s="3">
        <v>69</v>
      </c>
      <c r="AM86" s="2">
        <f t="shared" si="11"/>
        <v>455</v>
      </c>
      <c r="AN86" s="3">
        <v>133</v>
      </c>
      <c r="AO86" s="3">
        <v>78</v>
      </c>
      <c r="AP86" s="3">
        <v>104</v>
      </c>
      <c r="AQ86" s="3">
        <v>119</v>
      </c>
      <c r="AR86" s="3">
        <v>21</v>
      </c>
    </row>
    <row r="87" spans="2:44" ht="12.75" customHeight="1" x14ac:dyDescent="0.25">
      <c r="B87" s="188"/>
      <c r="C87" s="5" t="s">
        <v>10</v>
      </c>
      <c r="D87" s="2">
        <f t="shared" si="6"/>
        <v>342</v>
      </c>
      <c r="E87" s="3">
        <v>102</v>
      </c>
      <c r="F87" s="3">
        <v>124</v>
      </c>
      <c r="G87" s="3">
        <v>48</v>
      </c>
      <c r="H87" s="3">
        <v>60</v>
      </c>
      <c r="I87" s="3">
        <v>8</v>
      </c>
      <c r="K87" s="2">
        <f t="shared" si="7"/>
        <v>344</v>
      </c>
      <c r="L87" s="3">
        <v>95</v>
      </c>
      <c r="M87" s="3">
        <v>81</v>
      </c>
      <c r="N87" s="3">
        <v>78</v>
      </c>
      <c r="O87" s="3">
        <v>75</v>
      </c>
      <c r="P87" s="3">
        <v>15</v>
      </c>
      <c r="R87" s="2">
        <f t="shared" si="8"/>
        <v>343</v>
      </c>
      <c r="S87" s="3">
        <v>98</v>
      </c>
      <c r="T87" s="3">
        <v>97</v>
      </c>
      <c r="U87" s="3">
        <v>112</v>
      </c>
      <c r="V87" s="3">
        <v>29</v>
      </c>
      <c r="W87" s="3">
        <v>7</v>
      </c>
      <c r="Y87" s="2">
        <f t="shared" si="9"/>
        <v>341</v>
      </c>
      <c r="Z87" s="3">
        <v>85</v>
      </c>
      <c r="AA87" s="3">
        <v>79</v>
      </c>
      <c r="AB87" s="3">
        <v>113</v>
      </c>
      <c r="AC87" s="3">
        <v>53</v>
      </c>
      <c r="AD87" s="3">
        <v>11</v>
      </c>
      <c r="AF87" s="2">
        <f t="shared" si="10"/>
        <v>342</v>
      </c>
      <c r="AG87" s="3">
        <v>106</v>
      </c>
      <c r="AH87" s="3">
        <v>55</v>
      </c>
      <c r="AI87" s="3">
        <v>70</v>
      </c>
      <c r="AJ87" s="3">
        <v>73</v>
      </c>
      <c r="AK87" s="3">
        <v>38</v>
      </c>
      <c r="AM87" s="2">
        <f t="shared" si="11"/>
        <v>343</v>
      </c>
      <c r="AN87" s="3">
        <v>86</v>
      </c>
      <c r="AO87" s="3">
        <v>59</v>
      </c>
      <c r="AP87" s="3">
        <v>104</v>
      </c>
      <c r="AQ87" s="3">
        <v>76</v>
      </c>
      <c r="AR87" s="3">
        <v>18</v>
      </c>
    </row>
    <row r="88" spans="2:44" ht="12.75" customHeight="1" x14ac:dyDescent="0.25">
      <c r="B88" s="187" t="s">
        <v>38</v>
      </c>
      <c r="C88" s="5" t="s">
        <v>37</v>
      </c>
      <c r="D88" s="2">
        <f t="shared" si="6"/>
        <v>1428</v>
      </c>
      <c r="E88" s="3">
        <v>507</v>
      </c>
      <c r="F88" s="3">
        <v>353</v>
      </c>
      <c r="G88" s="3">
        <v>177</v>
      </c>
      <c r="H88" s="3">
        <v>302</v>
      </c>
      <c r="I88" s="3">
        <v>89</v>
      </c>
      <c r="K88" s="2">
        <f t="shared" si="7"/>
        <v>1430</v>
      </c>
      <c r="L88" s="3">
        <v>474</v>
      </c>
      <c r="M88" s="3">
        <v>249</v>
      </c>
      <c r="N88" s="3">
        <v>234</v>
      </c>
      <c r="O88" s="3">
        <v>356</v>
      </c>
      <c r="P88" s="3">
        <v>117</v>
      </c>
      <c r="R88" s="2">
        <f t="shared" si="8"/>
        <v>1432</v>
      </c>
      <c r="S88" s="3">
        <v>534</v>
      </c>
      <c r="T88" s="3">
        <v>347</v>
      </c>
      <c r="U88" s="3">
        <v>325</v>
      </c>
      <c r="V88" s="3">
        <v>180</v>
      </c>
      <c r="W88" s="3">
        <v>46</v>
      </c>
      <c r="Y88" s="2">
        <f t="shared" si="9"/>
        <v>1431</v>
      </c>
      <c r="Z88" s="3">
        <v>464</v>
      </c>
      <c r="AA88" s="3">
        <v>284</v>
      </c>
      <c r="AB88" s="3">
        <v>331</v>
      </c>
      <c r="AC88" s="3">
        <v>257</v>
      </c>
      <c r="AD88" s="3">
        <v>95</v>
      </c>
      <c r="AF88" s="2">
        <f t="shared" si="10"/>
        <v>1428</v>
      </c>
      <c r="AG88" s="3">
        <v>499</v>
      </c>
      <c r="AH88" s="3">
        <v>176</v>
      </c>
      <c r="AI88" s="3">
        <v>191</v>
      </c>
      <c r="AJ88" s="3">
        <v>261</v>
      </c>
      <c r="AK88" s="3">
        <v>301</v>
      </c>
      <c r="AM88" s="2">
        <f t="shared" si="11"/>
        <v>1427</v>
      </c>
      <c r="AN88" s="3">
        <v>444</v>
      </c>
      <c r="AO88" s="3">
        <v>216</v>
      </c>
      <c r="AP88" s="3">
        <v>299</v>
      </c>
      <c r="AQ88" s="3">
        <v>346</v>
      </c>
      <c r="AR88" s="3">
        <v>122</v>
      </c>
    </row>
    <row r="89" spans="2:44" ht="12.75" customHeight="1" x14ac:dyDescent="0.25">
      <c r="B89" s="189"/>
      <c r="C89" s="5" t="s">
        <v>20</v>
      </c>
      <c r="D89" s="2">
        <f t="shared" si="6"/>
        <v>84</v>
      </c>
      <c r="E89" s="3">
        <v>38</v>
      </c>
      <c r="F89" s="3">
        <v>9</v>
      </c>
      <c r="G89" s="3">
        <v>16</v>
      </c>
      <c r="H89" s="3">
        <v>21</v>
      </c>
      <c r="I89" s="3">
        <v>0</v>
      </c>
      <c r="K89" s="2">
        <f t="shared" si="7"/>
        <v>84</v>
      </c>
      <c r="L89" s="3">
        <v>34</v>
      </c>
      <c r="M89" s="3">
        <v>9</v>
      </c>
      <c r="N89" s="3">
        <v>14</v>
      </c>
      <c r="O89" s="3">
        <v>22</v>
      </c>
      <c r="P89" s="3">
        <v>5</v>
      </c>
      <c r="R89" s="2">
        <f t="shared" si="8"/>
        <v>84</v>
      </c>
      <c r="S89" s="3">
        <v>36</v>
      </c>
      <c r="T89" s="3">
        <v>12</v>
      </c>
      <c r="U89" s="3">
        <v>20</v>
      </c>
      <c r="V89" s="3">
        <v>15</v>
      </c>
      <c r="W89" s="3">
        <v>1</v>
      </c>
      <c r="Y89" s="2">
        <f t="shared" si="9"/>
        <v>84</v>
      </c>
      <c r="Z89" s="3">
        <v>35</v>
      </c>
      <c r="AA89" s="3">
        <v>11</v>
      </c>
      <c r="AB89" s="3">
        <v>19</v>
      </c>
      <c r="AC89" s="3">
        <v>15</v>
      </c>
      <c r="AD89" s="3">
        <v>4</v>
      </c>
      <c r="AF89" s="2">
        <f t="shared" si="10"/>
        <v>84</v>
      </c>
      <c r="AG89" s="3">
        <v>37</v>
      </c>
      <c r="AH89" s="3">
        <v>8</v>
      </c>
      <c r="AI89" s="3">
        <v>10</v>
      </c>
      <c r="AJ89" s="3">
        <v>22</v>
      </c>
      <c r="AK89" s="3">
        <v>7</v>
      </c>
      <c r="AM89" s="2">
        <f t="shared" si="11"/>
        <v>84</v>
      </c>
      <c r="AN89" s="3">
        <v>34</v>
      </c>
      <c r="AO89" s="3">
        <v>11</v>
      </c>
      <c r="AP89" s="3">
        <v>10</v>
      </c>
      <c r="AQ89" s="3">
        <v>23</v>
      </c>
      <c r="AR89" s="3">
        <v>6</v>
      </c>
    </row>
    <row r="90" spans="2:44" ht="12.75" customHeight="1" x14ac:dyDescent="0.25">
      <c r="B90" s="187" t="s">
        <v>25</v>
      </c>
      <c r="C90" s="5" t="s">
        <v>11</v>
      </c>
      <c r="D90" s="2">
        <f t="shared" si="6"/>
        <v>448</v>
      </c>
      <c r="E90" s="3">
        <v>153</v>
      </c>
      <c r="F90" s="3">
        <v>112</v>
      </c>
      <c r="G90" s="3">
        <v>63</v>
      </c>
      <c r="H90" s="3">
        <v>90</v>
      </c>
      <c r="I90" s="3">
        <v>30</v>
      </c>
      <c r="K90" s="2">
        <f t="shared" si="7"/>
        <v>449</v>
      </c>
      <c r="L90" s="3">
        <v>144</v>
      </c>
      <c r="M90" s="3">
        <v>85</v>
      </c>
      <c r="N90" s="3">
        <v>66</v>
      </c>
      <c r="O90" s="3">
        <v>113</v>
      </c>
      <c r="P90" s="3">
        <v>41</v>
      </c>
      <c r="R90" s="2">
        <f t="shared" si="8"/>
        <v>451</v>
      </c>
      <c r="S90" s="3">
        <v>160</v>
      </c>
      <c r="T90" s="3">
        <v>114</v>
      </c>
      <c r="U90" s="3">
        <v>96</v>
      </c>
      <c r="V90" s="3">
        <v>62</v>
      </c>
      <c r="W90" s="3">
        <v>19</v>
      </c>
      <c r="Y90" s="2">
        <f t="shared" si="9"/>
        <v>451</v>
      </c>
      <c r="Z90" s="3">
        <v>135</v>
      </c>
      <c r="AA90" s="3">
        <v>94</v>
      </c>
      <c r="AB90" s="3">
        <v>107</v>
      </c>
      <c r="AC90" s="3">
        <v>86</v>
      </c>
      <c r="AD90" s="3">
        <v>29</v>
      </c>
      <c r="AF90" s="2">
        <f t="shared" si="10"/>
        <v>449</v>
      </c>
      <c r="AG90" s="3">
        <v>152</v>
      </c>
      <c r="AH90" s="3">
        <v>62</v>
      </c>
      <c r="AI90" s="3">
        <v>50</v>
      </c>
      <c r="AJ90" s="3">
        <v>84</v>
      </c>
      <c r="AK90" s="3">
        <v>101</v>
      </c>
      <c r="AM90" s="2">
        <f t="shared" si="11"/>
        <v>449</v>
      </c>
      <c r="AN90" s="3">
        <v>129</v>
      </c>
      <c r="AO90" s="3">
        <v>76</v>
      </c>
      <c r="AP90" s="3">
        <v>91</v>
      </c>
      <c r="AQ90" s="3">
        <v>108</v>
      </c>
      <c r="AR90" s="3">
        <v>45</v>
      </c>
    </row>
    <row r="91" spans="2:44" ht="12.75" customHeight="1" x14ac:dyDescent="0.25">
      <c r="B91" s="188"/>
      <c r="C91" s="5" t="s">
        <v>12</v>
      </c>
      <c r="D91" s="2">
        <f t="shared" si="6"/>
        <v>647</v>
      </c>
      <c r="E91" s="3">
        <v>233</v>
      </c>
      <c r="F91" s="3">
        <v>153</v>
      </c>
      <c r="G91" s="3">
        <v>84</v>
      </c>
      <c r="H91" s="3">
        <v>140</v>
      </c>
      <c r="I91" s="3">
        <v>37</v>
      </c>
      <c r="K91" s="2">
        <f t="shared" si="7"/>
        <v>648</v>
      </c>
      <c r="L91" s="3">
        <v>212</v>
      </c>
      <c r="M91" s="3">
        <v>104</v>
      </c>
      <c r="N91" s="3">
        <v>112</v>
      </c>
      <c r="O91" s="3">
        <v>167</v>
      </c>
      <c r="P91" s="3">
        <v>53</v>
      </c>
      <c r="R91" s="2">
        <f t="shared" si="8"/>
        <v>648</v>
      </c>
      <c r="S91" s="3">
        <v>238</v>
      </c>
      <c r="T91" s="3">
        <v>142</v>
      </c>
      <c r="U91" s="3">
        <v>168</v>
      </c>
      <c r="V91" s="3">
        <v>84</v>
      </c>
      <c r="W91" s="3">
        <v>16</v>
      </c>
      <c r="Y91" s="2">
        <f t="shared" si="9"/>
        <v>646</v>
      </c>
      <c r="Z91" s="3">
        <v>216</v>
      </c>
      <c r="AA91" s="3">
        <v>119</v>
      </c>
      <c r="AB91" s="3">
        <v>143</v>
      </c>
      <c r="AC91" s="3">
        <v>125</v>
      </c>
      <c r="AD91" s="3">
        <v>43</v>
      </c>
      <c r="AF91" s="2">
        <f t="shared" si="10"/>
        <v>646</v>
      </c>
      <c r="AG91" s="3">
        <v>231</v>
      </c>
      <c r="AH91" s="3">
        <v>71</v>
      </c>
      <c r="AI91" s="3">
        <v>93</v>
      </c>
      <c r="AJ91" s="3">
        <v>126</v>
      </c>
      <c r="AK91" s="3">
        <v>125</v>
      </c>
      <c r="AM91" s="2">
        <f t="shared" si="11"/>
        <v>644</v>
      </c>
      <c r="AN91" s="3">
        <v>198</v>
      </c>
      <c r="AO91" s="3">
        <v>94</v>
      </c>
      <c r="AP91" s="3">
        <v>137</v>
      </c>
      <c r="AQ91" s="3">
        <v>165</v>
      </c>
      <c r="AR91" s="3">
        <v>50</v>
      </c>
    </row>
    <row r="92" spans="2:44" ht="12.75" customHeight="1" x14ac:dyDescent="0.25">
      <c r="B92" s="189"/>
      <c r="C92" s="5" t="s">
        <v>13</v>
      </c>
      <c r="D92" s="2">
        <f t="shared" si="6"/>
        <v>417</v>
      </c>
      <c r="E92" s="3">
        <v>159</v>
      </c>
      <c r="F92" s="3">
        <v>97</v>
      </c>
      <c r="G92" s="3">
        <v>46</v>
      </c>
      <c r="H92" s="3">
        <v>93</v>
      </c>
      <c r="I92" s="3">
        <v>22</v>
      </c>
      <c r="K92" s="2">
        <f t="shared" si="7"/>
        <v>417</v>
      </c>
      <c r="L92" s="3">
        <v>152</v>
      </c>
      <c r="M92" s="3">
        <v>69</v>
      </c>
      <c r="N92" s="3">
        <v>70</v>
      </c>
      <c r="O92" s="3">
        <v>98</v>
      </c>
      <c r="P92" s="3">
        <v>28</v>
      </c>
      <c r="R92" s="2">
        <f t="shared" si="8"/>
        <v>417</v>
      </c>
      <c r="S92" s="3">
        <v>172</v>
      </c>
      <c r="T92" s="3">
        <v>103</v>
      </c>
      <c r="U92" s="3">
        <v>81</v>
      </c>
      <c r="V92" s="3">
        <v>49</v>
      </c>
      <c r="W92" s="3">
        <v>12</v>
      </c>
      <c r="Y92" s="2">
        <f t="shared" si="9"/>
        <v>418</v>
      </c>
      <c r="Z92" s="3">
        <v>148</v>
      </c>
      <c r="AA92" s="3">
        <v>82</v>
      </c>
      <c r="AB92" s="3">
        <v>100</v>
      </c>
      <c r="AC92" s="3">
        <v>61</v>
      </c>
      <c r="AD92" s="3">
        <v>27</v>
      </c>
      <c r="AF92" s="2">
        <f t="shared" si="10"/>
        <v>417</v>
      </c>
      <c r="AG92" s="3">
        <v>153</v>
      </c>
      <c r="AH92" s="3">
        <v>51</v>
      </c>
      <c r="AI92" s="3">
        <v>58</v>
      </c>
      <c r="AJ92" s="3">
        <v>73</v>
      </c>
      <c r="AK92" s="3">
        <v>82</v>
      </c>
      <c r="AM92" s="2">
        <f t="shared" si="11"/>
        <v>418</v>
      </c>
      <c r="AN92" s="3">
        <v>151</v>
      </c>
      <c r="AO92" s="3">
        <v>57</v>
      </c>
      <c r="AP92" s="3">
        <v>81</v>
      </c>
      <c r="AQ92" s="3">
        <v>96</v>
      </c>
      <c r="AR92" s="3">
        <v>33</v>
      </c>
    </row>
    <row r="93" spans="2:44" ht="12.75" customHeight="1" x14ac:dyDescent="0.25">
      <c r="B93" s="187" t="s">
        <v>24</v>
      </c>
      <c r="C93" s="5" t="s">
        <v>14</v>
      </c>
      <c r="D93" s="2">
        <f t="shared" si="6"/>
        <v>316</v>
      </c>
      <c r="E93" s="3">
        <v>114</v>
      </c>
      <c r="F93" s="3">
        <v>78</v>
      </c>
      <c r="G93" s="3">
        <v>39</v>
      </c>
      <c r="H93" s="3">
        <v>69</v>
      </c>
      <c r="I93" s="3">
        <v>16</v>
      </c>
      <c r="K93" s="2">
        <f t="shared" si="7"/>
        <v>317</v>
      </c>
      <c r="L93" s="3">
        <v>111</v>
      </c>
      <c r="M93" s="3">
        <v>60</v>
      </c>
      <c r="N93" s="3">
        <v>51</v>
      </c>
      <c r="O93" s="3">
        <v>69</v>
      </c>
      <c r="P93" s="3">
        <v>26</v>
      </c>
      <c r="R93" s="2">
        <f t="shared" si="8"/>
        <v>317</v>
      </c>
      <c r="S93" s="3">
        <v>111</v>
      </c>
      <c r="T93" s="3">
        <v>76</v>
      </c>
      <c r="U93" s="3">
        <v>68</v>
      </c>
      <c r="V93" s="3">
        <v>48</v>
      </c>
      <c r="W93" s="3">
        <v>14</v>
      </c>
      <c r="Y93" s="2">
        <f t="shared" si="9"/>
        <v>316</v>
      </c>
      <c r="Z93" s="3">
        <v>101</v>
      </c>
      <c r="AA93" s="3">
        <v>66</v>
      </c>
      <c r="AB93" s="3">
        <v>70</v>
      </c>
      <c r="AC93" s="3">
        <v>59</v>
      </c>
      <c r="AD93" s="3">
        <v>20</v>
      </c>
      <c r="AF93" s="2">
        <f t="shared" si="10"/>
        <v>317</v>
      </c>
      <c r="AG93" s="3">
        <v>122</v>
      </c>
      <c r="AH93" s="3">
        <v>43</v>
      </c>
      <c r="AI93" s="3">
        <v>40</v>
      </c>
      <c r="AJ93" s="3">
        <v>57</v>
      </c>
      <c r="AK93" s="3">
        <v>55</v>
      </c>
      <c r="AM93" s="2">
        <f t="shared" si="11"/>
        <v>316</v>
      </c>
      <c r="AN93" s="3">
        <v>112</v>
      </c>
      <c r="AO93" s="3">
        <v>52</v>
      </c>
      <c r="AP93" s="3">
        <v>59</v>
      </c>
      <c r="AQ93" s="3">
        <v>70</v>
      </c>
      <c r="AR93" s="3">
        <v>23</v>
      </c>
    </row>
    <row r="94" spans="2:44" ht="12.75" customHeight="1" x14ac:dyDescent="0.25">
      <c r="B94" s="188"/>
      <c r="C94" s="5" t="s">
        <v>15</v>
      </c>
      <c r="D94" s="2">
        <f t="shared" si="6"/>
        <v>418</v>
      </c>
      <c r="E94" s="3">
        <v>158</v>
      </c>
      <c r="F94" s="3">
        <v>104</v>
      </c>
      <c r="G94" s="3">
        <v>55</v>
      </c>
      <c r="H94" s="3">
        <v>76</v>
      </c>
      <c r="I94" s="3">
        <v>25</v>
      </c>
      <c r="K94" s="2">
        <f t="shared" si="7"/>
        <v>416</v>
      </c>
      <c r="L94" s="3">
        <v>146</v>
      </c>
      <c r="M94" s="3">
        <v>71</v>
      </c>
      <c r="N94" s="3">
        <v>76</v>
      </c>
      <c r="O94" s="3">
        <v>95</v>
      </c>
      <c r="P94" s="3">
        <v>28</v>
      </c>
      <c r="R94" s="2">
        <f t="shared" si="8"/>
        <v>417</v>
      </c>
      <c r="S94" s="3">
        <v>161</v>
      </c>
      <c r="T94" s="3">
        <v>91</v>
      </c>
      <c r="U94" s="3">
        <v>108</v>
      </c>
      <c r="V94" s="3">
        <v>50</v>
      </c>
      <c r="W94" s="3">
        <v>7</v>
      </c>
      <c r="Y94" s="2">
        <f t="shared" si="9"/>
        <v>417</v>
      </c>
      <c r="Z94" s="3">
        <v>141</v>
      </c>
      <c r="AA94" s="3">
        <v>73</v>
      </c>
      <c r="AB94" s="3">
        <v>114</v>
      </c>
      <c r="AC94" s="3">
        <v>71</v>
      </c>
      <c r="AD94" s="3">
        <v>18</v>
      </c>
      <c r="AF94" s="2">
        <f t="shared" si="10"/>
        <v>417</v>
      </c>
      <c r="AG94" s="3">
        <v>147</v>
      </c>
      <c r="AH94" s="3">
        <v>56</v>
      </c>
      <c r="AI94" s="3">
        <v>53</v>
      </c>
      <c r="AJ94" s="3">
        <v>87</v>
      </c>
      <c r="AK94" s="3">
        <v>74</v>
      </c>
      <c r="AM94" s="2">
        <f t="shared" si="11"/>
        <v>414</v>
      </c>
      <c r="AN94" s="3">
        <v>133</v>
      </c>
      <c r="AO94" s="3">
        <v>63</v>
      </c>
      <c r="AP94" s="3">
        <v>93</v>
      </c>
      <c r="AQ94" s="3">
        <v>95</v>
      </c>
      <c r="AR94" s="3">
        <v>30</v>
      </c>
    </row>
    <row r="95" spans="2:44" ht="12.75" customHeight="1" x14ac:dyDescent="0.25">
      <c r="B95" s="188"/>
      <c r="C95" s="5" t="s">
        <v>16</v>
      </c>
      <c r="D95" s="2">
        <f t="shared" si="6"/>
        <v>328</v>
      </c>
      <c r="E95" s="3">
        <v>125</v>
      </c>
      <c r="F95" s="3">
        <v>81</v>
      </c>
      <c r="G95" s="3">
        <v>41</v>
      </c>
      <c r="H95" s="3">
        <v>67</v>
      </c>
      <c r="I95" s="3">
        <v>14</v>
      </c>
      <c r="K95" s="2">
        <f t="shared" si="7"/>
        <v>327</v>
      </c>
      <c r="L95" s="3">
        <v>116</v>
      </c>
      <c r="M95" s="3">
        <v>47</v>
      </c>
      <c r="N95" s="3">
        <v>55</v>
      </c>
      <c r="O95" s="3">
        <v>85</v>
      </c>
      <c r="P95" s="3">
        <v>24</v>
      </c>
      <c r="R95" s="2">
        <f t="shared" si="8"/>
        <v>329</v>
      </c>
      <c r="S95" s="3">
        <v>135</v>
      </c>
      <c r="T95" s="3">
        <v>79</v>
      </c>
      <c r="U95" s="3">
        <v>67</v>
      </c>
      <c r="V95" s="3">
        <v>36</v>
      </c>
      <c r="W95" s="3">
        <v>12</v>
      </c>
      <c r="Y95" s="2">
        <f t="shared" si="9"/>
        <v>329</v>
      </c>
      <c r="Z95" s="3">
        <v>111</v>
      </c>
      <c r="AA95" s="3">
        <v>65</v>
      </c>
      <c r="AB95" s="3">
        <v>79</v>
      </c>
      <c r="AC95" s="3">
        <v>56</v>
      </c>
      <c r="AD95" s="3">
        <v>18</v>
      </c>
      <c r="AF95" s="2">
        <f t="shared" si="10"/>
        <v>328</v>
      </c>
      <c r="AG95" s="3">
        <v>117</v>
      </c>
      <c r="AH95" s="3">
        <v>40</v>
      </c>
      <c r="AI95" s="3">
        <v>47</v>
      </c>
      <c r="AJ95" s="3">
        <v>52</v>
      </c>
      <c r="AK95" s="3">
        <v>72</v>
      </c>
      <c r="AM95" s="2">
        <f t="shared" si="11"/>
        <v>329</v>
      </c>
      <c r="AN95" s="3">
        <v>103</v>
      </c>
      <c r="AO95" s="3">
        <v>45</v>
      </c>
      <c r="AP95" s="3">
        <v>76</v>
      </c>
      <c r="AQ95" s="3">
        <v>75</v>
      </c>
      <c r="AR95" s="3">
        <v>30</v>
      </c>
    </row>
    <row r="96" spans="2:44" ht="15" customHeight="1" x14ac:dyDescent="0.25">
      <c r="B96" s="189"/>
      <c r="C96" s="5" t="s">
        <v>17</v>
      </c>
      <c r="D96" s="2">
        <f t="shared" si="6"/>
        <v>450</v>
      </c>
      <c r="E96" s="3">
        <v>148</v>
      </c>
      <c r="F96" s="3">
        <v>99</v>
      </c>
      <c r="G96" s="3">
        <v>58</v>
      </c>
      <c r="H96" s="3">
        <v>111</v>
      </c>
      <c r="I96" s="3">
        <v>34</v>
      </c>
      <c r="K96" s="2">
        <f t="shared" si="7"/>
        <v>454</v>
      </c>
      <c r="L96" s="3">
        <v>135</v>
      </c>
      <c r="M96" s="3">
        <v>80</v>
      </c>
      <c r="N96" s="3">
        <v>66</v>
      </c>
      <c r="O96" s="3">
        <v>129</v>
      </c>
      <c r="P96" s="3">
        <v>44</v>
      </c>
      <c r="R96" s="2">
        <f t="shared" si="8"/>
        <v>453</v>
      </c>
      <c r="S96" s="3">
        <v>163</v>
      </c>
      <c r="T96" s="3">
        <v>113</v>
      </c>
      <c r="U96" s="3">
        <v>102</v>
      </c>
      <c r="V96" s="3">
        <v>61</v>
      </c>
      <c r="W96" s="3">
        <v>14</v>
      </c>
      <c r="Y96" s="2">
        <f t="shared" si="9"/>
        <v>453</v>
      </c>
      <c r="Z96" s="3">
        <v>146</v>
      </c>
      <c r="AA96" s="3">
        <v>91</v>
      </c>
      <c r="AB96" s="3">
        <v>87</v>
      </c>
      <c r="AC96" s="3">
        <v>86</v>
      </c>
      <c r="AD96" s="3">
        <v>43</v>
      </c>
      <c r="AF96" s="2">
        <f t="shared" si="10"/>
        <v>450</v>
      </c>
      <c r="AG96" s="3">
        <v>150</v>
      </c>
      <c r="AH96" s="3">
        <v>45</v>
      </c>
      <c r="AI96" s="3">
        <v>61</v>
      </c>
      <c r="AJ96" s="3">
        <v>87</v>
      </c>
      <c r="AK96" s="3">
        <v>107</v>
      </c>
      <c r="AM96" s="2">
        <f t="shared" si="11"/>
        <v>452</v>
      </c>
      <c r="AN96" s="3">
        <v>130</v>
      </c>
      <c r="AO96" s="3">
        <v>67</v>
      </c>
      <c r="AP96" s="3">
        <v>81</v>
      </c>
      <c r="AQ96" s="3">
        <v>129</v>
      </c>
      <c r="AR96" s="3">
        <v>45</v>
      </c>
    </row>
    <row r="97" spans="11:11" x14ac:dyDescent="0.25">
      <c r="K97"/>
    </row>
    <row r="119" spans="14:17" x14ac:dyDescent="0.25">
      <c r="N119" s="136"/>
      <c r="O119" s="136"/>
      <c r="P119" s="136"/>
      <c r="Q119" s="136"/>
    </row>
    <row r="120" spans="14:17" x14ac:dyDescent="0.25">
      <c r="N120" s="136"/>
      <c r="O120" s="136"/>
      <c r="P120" s="136"/>
      <c r="Q120" s="136"/>
    </row>
    <row r="121" spans="14:17" x14ac:dyDescent="0.25">
      <c r="N121" s="136"/>
      <c r="O121" s="136"/>
      <c r="P121" s="136"/>
      <c r="Q121" s="136"/>
    </row>
    <row r="122" spans="14:17" x14ac:dyDescent="0.25">
      <c r="N122" s="136"/>
      <c r="O122" s="136"/>
      <c r="P122" s="136"/>
      <c r="Q122" s="136"/>
    </row>
    <row r="123" spans="14:17" x14ac:dyDescent="0.25">
      <c r="N123" s="136"/>
      <c r="O123" s="136"/>
      <c r="P123" s="136"/>
      <c r="Q123" s="136"/>
    </row>
    <row r="124" spans="14:17" x14ac:dyDescent="0.25">
      <c r="N124" s="136"/>
      <c r="O124" s="136"/>
      <c r="P124" s="136"/>
      <c r="Q124" s="136"/>
    </row>
    <row r="125" spans="14:17" x14ac:dyDescent="0.25">
      <c r="N125" s="136"/>
      <c r="O125" s="136"/>
      <c r="P125" s="136"/>
      <c r="Q125" s="136"/>
    </row>
    <row r="126" spans="14:17" x14ac:dyDescent="0.25">
      <c r="N126" s="136"/>
      <c r="O126" s="136"/>
      <c r="P126" s="136"/>
      <c r="Q126" s="136"/>
    </row>
    <row r="127" spans="14:17" x14ac:dyDescent="0.25">
      <c r="N127" s="136"/>
      <c r="O127" s="136"/>
      <c r="P127" s="136"/>
      <c r="Q127" s="136"/>
    </row>
  </sheetData>
  <mergeCells count="52">
    <mergeCell ref="B90:B92"/>
    <mergeCell ref="B93:B96"/>
    <mergeCell ref="D4:I4"/>
    <mergeCell ref="D28:I28"/>
    <mergeCell ref="B30:B32"/>
    <mergeCell ref="B33:B36"/>
    <mergeCell ref="B37:B39"/>
    <mergeCell ref="B40:B41"/>
    <mergeCell ref="D52:I52"/>
    <mergeCell ref="D76:I76"/>
    <mergeCell ref="B78:B80"/>
    <mergeCell ref="B81:B84"/>
    <mergeCell ref="B85:B87"/>
    <mergeCell ref="B88:B89"/>
    <mergeCell ref="B16:B17"/>
    <mergeCell ref="B18:B20"/>
    <mergeCell ref="B45:B48"/>
    <mergeCell ref="B61:B63"/>
    <mergeCell ref="B64:B65"/>
    <mergeCell ref="B66:B68"/>
    <mergeCell ref="B4:C5"/>
    <mergeCell ref="B6:B8"/>
    <mergeCell ref="K76:P76"/>
    <mergeCell ref="K4:P4"/>
    <mergeCell ref="K28:P28"/>
    <mergeCell ref="K52:P52"/>
    <mergeCell ref="B9:B12"/>
    <mergeCell ref="B54:B56"/>
    <mergeCell ref="B28:C29"/>
    <mergeCell ref="B42:B44"/>
    <mergeCell ref="B69:B72"/>
    <mergeCell ref="B52:C53"/>
    <mergeCell ref="B57:B60"/>
    <mergeCell ref="B13:B15"/>
    <mergeCell ref="Y76:AD76"/>
    <mergeCell ref="Y52:AD52"/>
    <mergeCell ref="B21:B24"/>
    <mergeCell ref="B76:C77"/>
    <mergeCell ref="Y4:AD4"/>
    <mergeCell ref="Y28:AD28"/>
    <mergeCell ref="R76:W76"/>
    <mergeCell ref="R52:W52"/>
    <mergeCell ref="R4:W4"/>
    <mergeCell ref="R28:W28"/>
    <mergeCell ref="AM76:AR76"/>
    <mergeCell ref="AM4:AR4"/>
    <mergeCell ref="AM28:AR28"/>
    <mergeCell ref="AM52:AR52"/>
    <mergeCell ref="AF76:AK76"/>
    <mergeCell ref="AF4:AK4"/>
    <mergeCell ref="AF28:AK28"/>
    <mergeCell ref="AF52:AK52"/>
  </mergeCells>
  <conditionalFormatting sqref="E79:I96">
    <cfRule type="cellIs" dxfId="36" priority="6" operator="lessThan">
      <formula>10</formula>
    </cfRule>
  </conditionalFormatting>
  <conditionalFormatting sqref="L79:P96">
    <cfRule type="cellIs" dxfId="35" priority="5" operator="lessThan">
      <formula>10</formula>
    </cfRule>
  </conditionalFormatting>
  <conditionalFormatting sqref="S79:W96">
    <cfRule type="cellIs" dxfId="34" priority="4" operator="lessThan">
      <formula>10</formula>
    </cfRule>
  </conditionalFormatting>
  <conditionalFormatting sqref="Z79:AD96">
    <cfRule type="cellIs" dxfId="33" priority="3" operator="lessThan">
      <formula>10</formula>
    </cfRule>
  </conditionalFormatting>
  <conditionalFormatting sqref="AF97:AK97 AG79:AK96">
    <cfRule type="cellIs" dxfId="32" priority="2" operator="lessThan">
      <formula>10</formula>
    </cfRule>
  </conditionalFormatting>
  <conditionalFormatting sqref="AN79:AR96">
    <cfRule type="cellIs" dxfId="31" priority="1" operator="lessThan">
      <formula>10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J47"/>
  <sheetViews>
    <sheetView showGridLines="0" zoomScaleNormal="100" workbookViewId="0">
      <pane ySplit="5" topLeftCell="A6" activePane="bottomLeft" state="frozen"/>
      <selection activeCell="G28" sqref="G28"/>
      <selection pane="bottomLeft"/>
    </sheetView>
  </sheetViews>
  <sheetFormatPr baseColWidth="10" defaultRowHeight="15" x14ac:dyDescent="0.25"/>
  <cols>
    <col min="1" max="1" width="2" customWidth="1"/>
    <col min="2" max="2" width="17.85546875" customWidth="1"/>
    <col min="3" max="3" width="25" customWidth="1"/>
    <col min="4" max="5" width="10" bestFit="1" customWidth="1"/>
    <col min="6" max="6" width="13" customWidth="1"/>
    <col min="7" max="7" width="10" bestFit="1" customWidth="1"/>
    <col min="8" max="8" width="3.140625" customWidth="1"/>
    <col min="15" max="15" width="2.7109375" customWidth="1"/>
    <col min="22" max="22" width="3.7109375" customWidth="1"/>
    <col min="29" max="29" width="3.85546875" customWidth="1"/>
  </cols>
  <sheetData>
    <row r="1" spans="2:10" x14ac:dyDescent="0.25">
      <c r="B1" s="8"/>
      <c r="C1" s="8"/>
      <c r="D1" s="8"/>
      <c r="E1" s="8"/>
      <c r="F1" s="8"/>
      <c r="G1" s="8"/>
      <c r="H1" s="8"/>
    </row>
    <row r="2" spans="2:10" ht="15.75" x14ac:dyDescent="0.25">
      <c r="B2" s="25" t="s">
        <v>86</v>
      </c>
      <c r="C2" s="8"/>
      <c r="D2" s="8"/>
      <c r="E2" s="8"/>
      <c r="F2" s="8"/>
      <c r="G2" s="8"/>
      <c r="H2" s="8"/>
    </row>
    <row r="3" spans="2:10" x14ac:dyDescent="0.25">
      <c r="B3" s="26" t="s">
        <v>87</v>
      </c>
      <c r="C3" s="8"/>
      <c r="D3" s="8"/>
      <c r="E3" s="8"/>
      <c r="F3" s="8"/>
      <c r="G3" s="8"/>
      <c r="H3" s="8"/>
    </row>
    <row r="4" spans="2:10" x14ac:dyDescent="0.25">
      <c r="B4" s="26"/>
      <c r="C4" s="8"/>
      <c r="D4" s="8"/>
      <c r="E4" s="8"/>
      <c r="F4" s="8"/>
      <c r="G4" s="8"/>
      <c r="H4" s="8"/>
    </row>
    <row r="5" spans="2:10" x14ac:dyDescent="0.25">
      <c r="B5" s="53"/>
      <c r="C5" s="54"/>
      <c r="D5" s="159" t="s">
        <v>81</v>
      </c>
      <c r="E5" s="159"/>
      <c r="F5" s="159"/>
      <c r="G5" s="8"/>
      <c r="H5" s="8"/>
    </row>
    <row r="6" spans="2:10" ht="24.75" x14ac:dyDescent="0.25">
      <c r="B6" s="166" t="s">
        <v>120</v>
      </c>
      <c r="C6" s="166"/>
      <c r="D6" s="19" t="s">
        <v>54</v>
      </c>
      <c r="E6" s="19" t="s">
        <v>80</v>
      </c>
      <c r="F6" s="19" t="s">
        <v>79</v>
      </c>
    </row>
    <row r="7" spans="2:10" x14ac:dyDescent="0.25">
      <c r="B7" s="160" t="s">
        <v>21</v>
      </c>
      <c r="C7" s="4" t="s">
        <v>19</v>
      </c>
      <c r="D7" s="68">
        <v>73.586096785493453</v>
      </c>
      <c r="E7" s="65">
        <v>560002.9999999993</v>
      </c>
      <c r="F7" s="65">
        <v>1529</v>
      </c>
    </row>
    <row r="8" spans="2:10" x14ac:dyDescent="0.25">
      <c r="B8" s="161"/>
      <c r="C8" s="5" t="s">
        <v>2</v>
      </c>
      <c r="D8" s="68">
        <v>73.969353069053355</v>
      </c>
      <c r="E8" s="66">
        <v>275413.99999999948</v>
      </c>
      <c r="F8" s="66">
        <v>777</v>
      </c>
      <c r="J8" s="24"/>
    </row>
    <row r="9" spans="2:10" x14ac:dyDescent="0.25">
      <c r="B9" s="162"/>
      <c r="C9" s="5" t="s">
        <v>3</v>
      </c>
      <c r="D9" s="68">
        <v>73.215196483372452</v>
      </c>
      <c r="E9" s="66">
        <v>284588.99999999983</v>
      </c>
      <c r="F9" s="66">
        <v>752</v>
      </c>
    </row>
    <row r="10" spans="2:10" x14ac:dyDescent="0.25">
      <c r="B10" s="160" t="s">
        <v>22</v>
      </c>
      <c r="C10" s="5" t="s">
        <v>4</v>
      </c>
      <c r="D10" s="68">
        <v>83.566799640980918</v>
      </c>
      <c r="E10" s="66">
        <v>103164.00000000015</v>
      </c>
      <c r="F10" s="66">
        <v>268</v>
      </c>
    </row>
    <row r="11" spans="2:10" x14ac:dyDescent="0.25">
      <c r="B11" s="161"/>
      <c r="C11" s="5" t="s">
        <v>5</v>
      </c>
      <c r="D11" s="68">
        <v>76.542665757618437</v>
      </c>
      <c r="E11" s="66">
        <v>135769.99999999971</v>
      </c>
      <c r="F11" s="66">
        <v>345</v>
      </c>
    </row>
    <row r="12" spans="2:10" x14ac:dyDescent="0.25">
      <c r="B12" s="161"/>
      <c r="C12" s="5" t="s">
        <v>6</v>
      </c>
      <c r="D12" s="68">
        <v>72.608860547229725</v>
      </c>
      <c r="E12" s="66">
        <v>150266.99999999983</v>
      </c>
      <c r="F12" s="66">
        <v>450</v>
      </c>
    </row>
    <row r="13" spans="2:10" x14ac:dyDescent="0.25">
      <c r="B13" s="162"/>
      <c r="C13" s="5" t="s">
        <v>7</v>
      </c>
      <c r="D13" s="68">
        <v>66.067354376659154</v>
      </c>
      <c r="E13" s="66">
        <v>170801.99999999965</v>
      </c>
      <c r="F13" s="66">
        <v>466</v>
      </c>
    </row>
    <row r="14" spans="2:10" ht="24" x14ac:dyDescent="0.25">
      <c r="B14" s="160" t="s">
        <v>23</v>
      </c>
      <c r="C14" s="5" t="s">
        <v>8</v>
      </c>
      <c r="D14" s="68">
        <v>69.212682514072824</v>
      </c>
      <c r="E14" s="66">
        <v>250243.20471429476</v>
      </c>
      <c r="F14" s="66">
        <v>717</v>
      </c>
    </row>
    <row r="15" spans="2:10" ht="24" x14ac:dyDescent="0.25">
      <c r="B15" s="161"/>
      <c r="C15" s="5" t="s">
        <v>9</v>
      </c>
      <c r="D15" s="68">
        <v>76.95619333075885</v>
      </c>
      <c r="E15" s="66">
        <v>165235.18544751889</v>
      </c>
      <c r="F15" s="66">
        <v>460</v>
      </c>
    </row>
    <row r="16" spans="2:10" x14ac:dyDescent="0.25">
      <c r="B16" s="162"/>
      <c r="C16" s="5" t="s">
        <v>10</v>
      </c>
      <c r="D16" s="68">
        <v>77.449052350952044</v>
      </c>
      <c r="E16" s="66">
        <v>140856.64192399706</v>
      </c>
      <c r="F16" s="66">
        <v>344</v>
      </c>
    </row>
    <row r="17" spans="2:6" x14ac:dyDescent="0.25">
      <c r="B17" s="160" t="s">
        <v>38</v>
      </c>
      <c r="C17" s="5" t="s">
        <v>37</v>
      </c>
      <c r="D17" s="68">
        <v>73.884493847357504</v>
      </c>
      <c r="E17" s="66">
        <v>525130.94365242706</v>
      </c>
      <c r="F17" s="66">
        <v>1444</v>
      </c>
    </row>
    <row r="18" spans="2:6" x14ac:dyDescent="0.25">
      <c r="B18" s="162"/>
      <c r="C18" s="5" t="s">
        <v>20</v>
      </c>
      <c r="D18" s="68">
        <v>71.357173903995616</v>
      </c>
      <c r="E18" s="66">
        <v>34872.056347573031</v>
      </c>
      <c r="F18" s="66">
        <v>85</v>
      </c>
    </row>
    <row r="19" spans="2:6" ht="15" customHeight="1" x14ac:dyDescent="0.25">
      <c r="B19" s="160" t="s">
        <v>25</v>
      </c>
      <c r="C19" s="5" t="s">
        <v>11</v>
      </c>
      <c r="D19" s="68">
        <v>72.514508560230752</v>
      </c>
      <c r="E19" s="66">
        <v>74122.999999999971</v>
      </c>
      <c r="F19" s="66">
        <v>453</v>
      </c>
    </row>
    <row r="20" spans="2:6" x14ac:dyDescent="0.25">
      <c r="B20" s="161"/>
      <c r="C20" s="5" t="s">
        <v>12</v>
      </c>
      <c r="D20" s="68">
        <v>74.799144346290646</v>
      </c>
      <c r="E20" s="66">
        <v>158474.99999999977</v>
      </c>
      <c r="F20" s="66">
        <v>654</v>
      </c>
    </row>
    <row r="21" spans="2:6" x14ac:dyDescent="0.25">
      <c r="B21" s="162"/>
      <c r="C21" s="5" t="s">
        <v>13</v>
      </c>
      <c r="D21" s="68">
        <v>73.2415437756855</v>
      </c>
      <c r="E21" s="66">
        <v>327405.00000000023</v>
      </c>
      <c r="F21" s="66">
        <v>422</v>
      </c>
    </row>
    <row r="22" spans="2:6" x14ac:dyDescent="0.25">
      <c r="B22" s="160" t="s">
        <v>24</v>
      </c>
      <c r="C22" s="5" t="s">
        <v>14</v>
      </c>
      <c r="D22" s="68">
        <v>73.881117459979379</v>
      </c>
      <c r="E22" s="66">
        <v>60721.999999999935</v>
      </c>
      <c r="F22" s="66">
        <v>320</v>
      </c>
    </row>
    <row r="23" spans="2:6" x14ac:dyDescent="0.25">
      <c r="B23" s="161"/>
      <c r="C23" s="5" t="s">
        <v>15</v>
      </c>
      <c r="D23" s="68">
        <v>73.772753567628115</v>
      </c>
      <c r="E23" s="66">
        <v>314570.99999999983</v>
      </c>
      <c r="F23" s="66">
        <v>421</v>
      </c>
    </row>
    <row r="24" spans="2:6" x14ac:dyDescent="0.25">
      <c r="B24" s="161"/>
      <c r="C24" s="5" t="s">
        <v>16</v>
      </c>
      <c r="D24" s="68">
        <v>72.537533977736658</v>
      </c>
      <c r="E24" s="66">
        <v>59723.000000000044</v>
      </c>
      <c r="F24" s="66">
        <v>330</v>
      </c>
    </row>
    <row r="25" spans="2:6" x14ac:dyDescent="0.25">
      <c r="B25" s="162"/>
      <c r="C25" s="5" t="s">
        <v>17</v>
      </c>
      <c r="D25" s="68">
        <v>73.474023214311416</v>
      </c>
      <c r="E25" s="66">
        <v>124987.00000000049</v>
      </c>
      <c r="F25" s="66">
        <v>458</v>
      </c>
    </row>
    <row r="26" spans="2:6" ht="15" customHeight="1" x14ac:dyDescent="0.25">
      <c r="B26" s="163" t="s">
        <v>121</v>
      </c>
      <c r="C26" s="164"/>
      <c r="D26" s="164"/>
      <c r="E26" s="164"/>
      <c r="F26" s="165"/>
    </row>
    <row r="27" spans="2:6" ht="15" customHeight="1" x14ac:dyDescent="0.25">
      <c r="B27" s="160" t="s">
        <v>116</v>
      </c>
      <c r="C27" s="4" t="s">
        <v>19</v>
      </c>
      <c r="D27" s="41">
        <v>73.599999999999994</v>
      </c>
      <c r="E27" s="70">
        <v>560002.9999999993</v>
      </c>
      <c r="F27" s="70">
        <v>1529</v>
      </c>
    </row>
    <row r="28" spans="2:6" ht="36" x14ac:dyDescent="0.25">
      <c r="B28" s="161"/>
      <c r="C28" s="5" t="s">
        <v>111</v>
      </c>
      <c r="D28" s="41">
        <v>77.687901422416488</v>
      </c>
      <c r="E28" s="42">
        <v>291684.03390558308</v>
      </c>
      <c r="F28" s="35">
        <v>785</v>
      </c>
    </row>
    <row r="29" spans="2:6" x14ac:dyDescent="0.25">
      <c r="B29" s="161"/>
      <c r="C29" s="5" t="s">
        <v>88</v>
      </c>
      <c r="D29" s="41">
        <v>66.043361551401205</v>
      </c>
      <c r="E29" s="42">
        <v>38804.236900712589</v>
      </c>
      <c r="F29" s="35">
        <v>121</v>
      </c>
    </row>
    <row r="30" spans="2:6" x14ac:dyDescent="0.25">
      <c r="B30" s="161"/>
      <c r="C30" s="5" t="s">
        <v>89</v>
      </c>
      <c r="D30" s="41">
        <v>63.847540367426959</v>
      </c>
      <c r="E30" s="42">
        <v>137781.61968602345</v>
      </c>
      <c r="F30" s="35">
        <v>374</v>
      </c>
    </row>
    <row r="31" spans="2:6" x14ac:dyDescent="0.25">
      <c r="B31" s="161"/>
      <c r="C31" s="5" t="s">
        <v>90</v>
      </c>
      <c r="D31" s="41">
        <v>84.18799662116642</v>
      </c>
      <c r="E31" s="42">
        <v>55376.166336785907</v>
      </c>
      <c r="F31" s="35">
        <v>137</v>
      </c>
    </row>
    <row r="32" spans="2:6" x14ac:dyDescent="0.25">
      <c r="B32" s="161"/>
      <c r="C32" s="5" t="s">
        <v>91</v>
      </c>
      <c r="D32" s="41">
        <v>68.432610461234887</v>
      </c>
      <c r="E32" s="42">
        <v>26747.271477486316</v>
      </c>
      <c r="F32" s="35">
        <v>85</v>
      </c>
    </row>
    <row r="33" spans="2:6" x14ac:dyDescent="0.25">
      <c r="B33" s="161"/>
      <c r="C33" s="5" t="s">
        <v>92</v>
      </c>
      <c r="D33" s="41">
        <v>72.938132914548106</v>
      </c>
      <c r="E33" s="42">
        <v>9609.6716934079031</v>
      </c>
      <c r="F33" s="35">
        <v>27</v>
      </c>
    </row>
    <row r="34" spans="2:6" x14ac:dyDescent="0.25">
      <c r="B34" s="162"/>
      <c r="C34" s="5" t="s">
        <v>93</v>
      </c>
      <c r="D34" s="41" t="s">
        <v>117</v>
      </c>
      <c r="E34" s="42" t="s">
        <v>117</v>
      </c>
      <c r="F34" s="44">
        <f ca="1">-F34</f>
        <v>0</v>
      </c>
    </row>
    <row r="35" spans="2:6" ht="15" customHeight="1" x14ac:dyDescent="0.25">
      <c r="B35" s="160" t="s">
        <v>115</v>
      </c>
      <c r="C35" s="5" t="s">
        <v>49</v>
      </c>
      <c r="D35" s="41">
        <v>76.386695035789899</v>
      </c>
      <c r="E35" s="42">
        <v>101255.33437057177</v>
      </c>
      <c r="F35" s="35">
        <v>261</v>
      </c>
    </row>
    <row r="36" spans="2:6" x14ac:dyDescent="0.25">
      <c r="B36" s="161"/>
      <c r="C36" s="5" t="s">
        <v>94</v>
      </c>
      <c r="D36" s="41">
        <v>80.990483522269997</v>
      </c>
      <c r="E36" s="42">
        <v>13226.644449515408</v>
      </c>
      <c r="F36" s="35">
        <v>30</v>
      </c>
    </row>
    <row r="37" spans="2:6" x14ac:dyDescent="0.25">
      <c r="B37" s="161"/>
      <c r="C37" s="5" t="s">
        <v>95</v>
      </c>
      <c r="D37" s="41">
        <v>77.112628829692355</v>
      </c>
      <c r="E37" s="42">
        <v>45034.84200652071</v>
      </c>
      <c r="F37" s="35">
        <v>111</v>
      </c>
    </row>
    <row r="38" spans="2:6" x14ac:dyDescent="0.25">
      <c r="B38" s="161"/>
      <c r="C38" s="5" t="s">
        <v>96</v>
      </c>
      <c r="D38" s="41">
        <v>76.572115037285158</v>
      </c>
      <c r="E38" s="42">
        <v>30180.492684742425</v>
      </c>
      <c r="F38" s="35">
        <v>94</v>
      </c>
    </row>
    <row r="39" spans="2:6" ht="36" x14ac:dyDescent="0.25">
      <c r="B39" s="162"/>
      <c r="C39" s="5" t="s">
        <v>97</v>
      </c>
      <c r="D39" s="41">
        <v>79.33562204646752</v>
      </c>
      <c r="E39" s="42">
        <v>55842.582791332905</v>
      </c>
      <c r="F39" s="35">
        <v>154</v>
      </c>
    </row>
    <row r="40" spans="2:6" ht="15" customHeight="1" x14ac:dyDescent="0.25">
      <c r="B40" s="160" t="s">
        <v>47</v>
      </c>
      <c r="C40" s="5" t="s">
        <v>112</v>
      </c>
      <c r="D40" s="41">
        <v>67.04481254383785</v>
      </c>
      <c r="E40" s="42">
        <v>188245.85461081521</v>
      </c>
      <c r="F40" s="35">
        <v>535</v>
      </c>
    </row>
    <row r="41" spans="2:6" x14ac:dyDescent="0.25">
      <c r="B41" s="161"/>
      <c r="C41" s="5" t="s">
        <v>98</v>
      </c>
      <c r="D41" s="41">
        <v>76.314441118938987</v>
      </c>
      <c r="E41" s="42">
        <v>310006.46989519743</v>
      </c>
      <c r="F41" s="35">
        <v>822</v>
      </c>
    </row>
    <row r="42" spans="2:6" x14ac:dyDescent="0.25">
      <c r="B42" s="162"/>
      <c r="C42" s="5" t="s">
        <v>113</v>
      </c>
      <c r="D42" s="41">
        <v>79.830000091300221</v>
      </c>
      <c r="E42" s="42">
        <v>61750.675493986833</v>
      </c>
      <c r="F42" s="35">
        <v>172</v>
      </c>
    </row>
    <row r="43" spans="2:6" x14ac:dyDescent="0.25">
      <c r="B43" s="160" t="s">
        <v>48</v>
      </c>
      <c r="C43" s="5" t="s">
        <v>99</v>
      </c>
      <c r="D43" s="41">
        <v>78.421116013290856</v>
      </c>
      <c r="E43" s="42">
        <v>210073.37225797385</v>
      </c>
      <c r="F43" s="35">
        <v>533</v>
      </c>
    </row>
    <row r="44" spans="2:6" x14ac:dyDescent="0.25">
      <c r="B44" s="161"/>
      <c r="C44" s="5" t="s">
        <v>100</v>
      </c>
      <c r="D44" s="41">
        <v>71.830424609185172</v>
      </c>
      <c r="E44" s="42">
        <v>283961.66332473722</v>
      </c>
      <c r="F44" s="35">
        <v>819</v>
      </c>
    </row>
    <row r="45" spans="2:6" x14ac:dyDescent="0.25">
      <c r="B45" s="161"/>
      <c r="C45" s="5" t="s">
        <v>101</v>
      </c>
      <c r="D45" s="41">
        <v>63.004842261028358</v>
      </c>
      <c r="E45" s="42">
        <v>31129.401893233549</v>
      </c>
      <c r="F45" s="35">
        <v>90</v>
      </c>
    </row>
    <row r="46" spans="2:6" x14ac:dyDescent="0.25">
      <c r="B46" s="161"/>
      <c r="C46" s="5" t="s">
        <v>102</v>
      </c>
      <c r="D46" s="41">
        <v>65.135185279643522</v>
      </c>
      <c r="E46" s="42">
        <v>7849.4542949284478</v>
      </c>
      <c r="F46" s="35">
        <v>22</v>
      </c>
    </row>
    <row r="47" spans="2:6" x14ac:dyDescent="0.25">
      <c r="B47" s="162"/>
      <c r="C47" s="5" t="s">
        <v>103</v>
      </c>
      <c r="D47" s="41">
        <v>69.08642849690969</v>
      </c>
      <c r="E47" s="42">
        <v>26989.108229125803</v>
      </c>
      <c r="F47" s="35">
        <v>65</v>
      </c>
    </row>
  </sheetData>
  <mergeCells count="13">
    <mergeCell ref="B40:B42"/>
    <mergeCell ref="B22:B25"/>
    <mergeCell ref="B43:B47"/>
    <mergeCell ref="B6:C6"/>
    <mergeCell ref="B35:B39"/>
    <mergeCell ref="D5:F5"/>
    <mergeCell ref="B7:B9"/>
    <mergeCell ref="B27:B34"/>
    <mergeCell ref="B10:B13"/>
    <mergeCell ref="B14:B16"/>
    <mergeCell ref="B17:B18"/>
    <mergeCell ref="B26:F26"/>
    <mergeCell ref="B19:B21"/>
  </mergeCells>
  <conditionalFormatting sqref="F28:F45">
    <cfRule type="cellIs" dxfId="174" priority="2" operator="lessThan">
      <formula>10</formula>
    </cfRule>
  </conditionalFormatting>
  <conditionalFormatting sqref="F46:F47">
    <cfRule type="cellIs" dxfId="173" priority="1" operator="lessThan">
      <formula>10</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3"/>
  <sheetViews>
    <sheetView showGridLines="0" zoomScaleNormal="100" workbookViewId="0">
      <pane ySplit="6" topLeftCell="A7" activePane="bottomLeft" state="frozen"/>
      <selection activeCell="D109" sqref="D109"/>
      <selection pane="bottomLeft" activeCell="D109" sqref="D109"/>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6" width="11.42578125" style="8"/>
    <col min="7" max="7" width="9.140625" style="8" customWidth="1"/>
    <col min="8" max="8" width="11.42578125" style="142"/>
    <col min="9" max="9" width="13.7109375" style="142" customWidth="1"/>
    <col min="10" max="10" width="11.42578125" style="142"/>
    <col min="11" max="18" width="11.42578125" style="8"/>
  </cols>
  <sheetData>
    <row r="1" spans="2:19" x14ac:dyDescent="0.25">
      <c r="H1" s="8"/>
      <c r="I1" s="8"/>
      <c r="J1" s="8"/>
    </row>
    <row r="2" spans="2:19" ht="15.75" x14ac:dyDescent="0.25">
      <c r="B2" s="18" t="s">
        <v>244</v>
      </c>
      <c r="H2" s="8"/>
      <c r="I2" s="8"/>
      <c r="J2" s="8"/>
    </row>
    <row r="3" spans="2:19" x14ac:dyDescent="0.25">
      <c r="H3" s="8"/>
      <c r="I3" s="8"/>
      <c r="J3" s="8"/>
    </row>
    <row r="4" spans="2:19" ht="12.75" customHeight="1" x14ac:dyDescent="0.25">
      <c r="H4" s="8"/>
      <c r="I4" s="8"/>
      <c r="J4" s="8"/>
    </row>
    <row r="5" spans="2:19" ht="25.5" customHeight="1" x14ac:dyDescent="0.25">
      <c r="B5" s="194" t="s">
        <v>26</v>
      </c>
      <c r="C5" s="195"/>
      <c r="D5" s="198" t="s">
        <v>242</v>
      </c>
      <c r="E5" s="198"/>
      <c r="F5" s="198"/>
      <c r="H5" s="198" t="s">
        <v>243</v>
      </c>
      <c r="I5" s="198"/>
      <c r="J5" s="198"/>
      <c r="S5" s="115"/>
    </row>
    <row r="6" spans="2:19" x14ac:dyDescent="0.25">
      <c r="B6" s="196"/>
      <c r="C6" s="197"/>
      <c r="D6" s="126" t="s">
        <v>19</v>
      </c>
      <c r="E6" s="126" t="s">
        <v>153</v>
      </c>
      <c r="F6" s="126" t="s">
        <v>154</v>
      </c>
      <c r="H6" s="126" t="s">
        <v>19</v>
      </c>
      <c r="I6" s="126" t="s">
        <v>153</v>
      </c>
      <c r="J6" s="126" t="s">
        <v>154</v>
      </c>
      <c r="S6" s="115"/>
    </row>
    <row r="7" spans="2:19" ht="12.75" customHeight="1" x14ac:dyDescent="0.25">
      <c r="B7" s="160" t="s">
        <v>21</v>
      </c>
      <c r="C7" s="105" t="s">
        <v>19</v>
      </c>
      <c r="D7" s="2">
        <f t="shared" ref="D7:D17" si="0">SUM(E7:F7)</f>
        <v>558770.70370370254</v>
      </c>
      <c r="E7" s="2">
        <f>SUM(E8:E9)</f>
        <v>72305.343471255997</v>
      </c>
      <c r="F7" s="2">
        <f>SUM(F8:F9)</f>
        <v>486465.36023244658</v>
      </c>
      <c r="H7" s="2">
        <f>SUM(I7:J7)</f>
        <v>71650.064364397942</v>
      </c>
      <c r="I7" s="2">
        <f>SUM(I8:I9)</f>
        <v>52584.284355185519</v>
      </c>
      <c r="J7" s="2">
        <f>SUM(J8:J9)</f>
        <v>19065.780009212427</v>
      </c>
      <c r="S7" s="115"/>
    </row>
    <row r="8" spans="2:19" ht="12.75" customHeight="1" x14ac:dyDescent="0.25">
      <c r="B8" s="161"/>
      <c r="C8" s="5" t="s">
        <v>2</v>
      </c>
      <c r="D8" s="2">
        <f t="shared" si="0"/>
        <v>274181.70370370342</v>
      </c>
      <c r="E8" s="3">
        <v>36302.922772552105</v>
      </c>
      <c r="F8" s="3">
        <v>237878.78093115133</v>
      </c>
      <c r="H8" s="2">
        <f>SUM(I8:J8)</f>
        <v>36129.468227097561</v>
      </c>
      <c r="I8" s="3">
        <v>25345.181601188669</v>
      </c>
      <c r="J8" s="3">
        <v>10784.286625908895</v>
      </c>
      <c r="S8" s="115"/>
    </row>
    <row r="9" spans="2:19" ht="12.75" customHeight="1" x14ac:dyDescent="0.25">
      <c r="B9" s="162"/>
      <c r="C9" s="5" t="s">
        <v>3</v>
      </c>
      <c r="D9" s="2">
        <f t="shared" si="0"/>
        <v>284588.99999999919</v>
      </c>
      <c r="E9" s="3">
        <v>36002.420698703892</v>
      </c>
      <c r="F9" s="3">
        <v>248586.57930129528</v>
      </c>
      <c r="H9" s="2">
        <f>SUM(I9:J9)</f>
        <v>35520.596137300381</v>
      </c>
      <c r="I9" s="3">
        <v>27239.102753996845</v>
      </c>
      <c r="J9" s="3">
        <v>8281.493383303532</v>
      </c>
      <c r="R9" s="115"/>
    </row>
    <row r="10" spans="2:19" ht="12.75" customHeight="1" x14ac:dyDescent="0.25">
      <c r="B10" s="160" t="s">
        <v>22</v>
      </c>
      <c r="C10" s="5" t="s">
        <v>4</v>
      </c>
      <c r="D10" s="2">
        <f t="shared" si="0"/>
        <v>103164.00000000006</v>
      </c>
      <c r="E10" s="3">
        <v>7744.2538873260419</v>
      </c>
      <c r="F10" s="3">
        <v>95419.746112674024</v>
      </c>
      <c r="H10" s="2">
        <v>7744.2538873260419</v>
      </c>
      <c r="I10" s="3">
        <v>7418.5240893462442</v>
      </c>
      <c r="J10" s="3"/>
      <c r="S10" s="115"/>
    </row>
    <row r="11" spans="2:19" ht="12.75" customHeight="1" x14ac:dyDescent="0.25">
      <c r="B11" s="161"/>
      <c r="C11" s="5" t="s">
        <v>5</v>
      </c>
      <c r="D11" s="2">
        <f t="shared" si="0"/>
        <v>134537.70370370382</v>
      </c>
      <c r="E11" s="3">
        <v>16750.736797824564</v>
      </c>
      <c r="F11" s="3">
        <v>117786.96690587926</v>
      </c>
      <c r="H11" s="2">
        <f>SUM(I11:J11)</f>
        <v>16577.28225237002</v>
      </c>
      <c r="I11" s="3">
        <v>10968.136375801079</v>
      </c>
      <c r="J11" s="3">
        <v>5609.1458765689404</v>
      </c>
      <c r="S11" s="115"/>
    </row>
    <row r="12" spans="2:19" ht="12.75" customHeight="1" x14ac:dyDescent="0.25">
      <c r="B12" s="161"/>
      <c r="C12" s="5" t="s">
        <v>6</v>
      </c>
      <c r="D12" s="2">
        <f t="shared" si="0"/>
        <v>150266.99999999974</v>
      </c>
      <c r="E12" s="3">
        <v>21097.610496659232</v>
      </c>
      <c r="F12" s="3">
        <v>129169.38950334051</v>
      </c>
      <c r="H12" s="2">
        <v>21097.610496659225</v>
      </c>
      <c r="I12" s="3">
        <v>16959.92363193072</v>
      </c>
      <c r="J12" s="3"/>
      <c r="S12" s="115"/>
    </row>
    <row r="13" spans="2:19" ht="12.75" customHeight="1" x14ac:dyDescent="0.25">
      <c r="B13" s="162"/>
      <c r="C13" s="5" t="s">
        <v>7</v>
      </c>
      <c r="D13" s="2">
        <f t="shared" si="0"/>
        <v>170801.99999999968</v>
      </c>
      <c r="E13" s="3">
        <v>26712.742289446152</v>
      </c>
      <c r="F13" s="3">
        <v>144089.25771055353</v>
      </c>
      <c r="H13" s="2">
        <f>SUM(I13:J13)</f>
        <v>26230.917728042641</v>
      </c>
      <c r="I13" s="3">
        <v>17237.700258107459</v>
      </c>
      <c r="J13" s="3">
        <v>8993.2174699351817</v>
      </c>
      <c r="S13" s="115"/>
    </row>
    <row r="14" spans="2:19" ht="12.75" customHeight="1" x14ac:dyDescent="0.25">
      <c r="B14" s="187" t="s">
        <v>23</v>
      </c>
      <c r="C14" s="5" t="s">
        <v>8</v>
      </c>
      <c r="D14" s="2">
        <f t="shared" si="0"/>
        <v>249974.27270371237</v>
      </c>
      <c r="E14" s="3">
        <v>32887.811369257128</v>
      </c>
      <c r="F14" s="3">
        <v>217086.46133445523</v>
      </c>
      <c r="H14" s="2">
        <v>32232.532262399072</v>
      </c>
      <c r="I14" s="3">
        <v>19474.27241115069</v>
      </c>
      <c r="J14" s="3">
        <v>12758.259851248384</v>
      </c>
      <c r="S14" s="115"/>
    </row>
    <row r="15" spans="2:19" ht="12.75" customHeight="1" x14ac:dyDescent="0.25">
      <c r="B15" s="188"/>
      <c r="C15" s="5" t="s">
        <v>9</v>
      </c>
      <c r="D15" s="2">
        <f t="shared" si="0"/>
        <v>165380.00362933709</v>
      </c>
      <c r="E15" s="3">
        <v>10594.742358388105</v>
      </c>
      <c r="F15" s="3">
        <v>154785.26127094898</v>
      </c>
      <c r="H15" s="2">
        <v>10594.742358388106</v>
      </c>
      <c r="I15" s="3">
        <v>7810.0751978064718</v>
      </c>
      <c r="J15" s="3"/>
      <c r="S15" s="115"/>
    </row>
    <row r="16" spans="2:19" ht="12.75" customHeight="1" x14ac:dyDescent="0.25">
      <c r="B16" s="188"/>
      <c r="C16" s="5" t="s">
        <v>10</v>
      </c>
      <c r="D16" s="2">
        <f t="shared" si="0"/>
        <v>140856.6419239972</v>
      </c>
      <c r="E16" s="3">
        <v>28822.789743610745</v>
      </c>
      <c r="F16" s="3">
        <v>112033.85218038646</v>
      </c>
      <c r="H16" s="2">
        <f>SUM(I16:J16)</f>
        <v>28822.789743610745</v>
      </c>
      <c r="I16" s="3">
        <v>25299.936746228337</v>
      </c>
      <c r="J16" s="3">
        <v>3522.8529973824093</v>
      </c>
      <c r="S16" s="115"/>
    </row>
    <row r="17" spans="2:19" ht="12.75" customHeight="1" x14ac:dyDescent="0.25">
      <c r="B17" s="188" t="s">
        <v>38</v>
      </c>
      <c r="C17" s="5" t="s">
        <v>37</v>
      </c>
      <c r="D17" s="2">
        <f t="shared" si="0"/>
        <v>523898.64735613088</v>
      </c>
      <c r="E17" s="3">
        <v>70828.613673276253</v>
      </c>
      <c r="F17" s="3">
        <v>453070.03368285461</v>
      </c>
      <c r="H17" s="2">
        <f>SUM(I17:J17)</f>
        <v>70173.334566418154</v>
      </c>
      <c r="I17" s="3">
        <v>51985.589168019753</v>
      </c>
      <c r="J17" s="3">
        <v>18187.745398398398</v>
      </c>
      <c r="S17" s="115"/>
    </row>
    <row r="18" spans="2:19" ht="12.75" customHeight="1" x14ac:dyDescent="0.25">
      <c r="B18" s="189"/>
      <c r="C18" s="5" t="s">
        <v>20</v>
      </c>
      <c r="D18" s="2">
        <v>34872.056347573031</v>
      </c>
      <c r="E18" s="3"/>
      <c r="F18" s="3">
        <v>33395.326549593236</v>
      </c>
      <c r="H18" s="3"/>
      <c r="I18" s="3"/>
      <c r="J18" s="3"/>
      <c r="S18" s="115"/>
    </row>
    <row r="19" spans="2:19" ht="12.75" customHeight="1" x14ac:dyDescent="0.25">
      <c r="B19" s="160" t="s">
        <v>25</v>
      </c>
      <c r="C19" s="5" t="s">
        <v>11</v>
      </c>
      <c r="D19" s="2">
        <f t="shared" ref="D19:D25" si="1">SUM(E19:F19)</f>
        <v>74122.999999999985</v>
      </c>
      <c r="E19" s="3">
        <v>9713.7711160305626</v>
      </c>
      <c r="F19" s="3">
        <v>64409.228883969423</v>
      </c>
      <c r="H19" s="2">
        <f>SUM(I19:J19)</f>
        <v>9713.7711160305626</v>
      </c>
      <c r="I19" s="3">
        <v>6948.9195200473014</v>
      </c>
      <c r="J19" s="3">
        <v>2764.8515959832612</v>
      </c>
      <c r="S19" s="115"/>
    </row>
    <row r="20" spans="2:19" ht="12.75" customHeight="1" x14ac:dyDescent="0.25">
      <c r="B20" s="161"/>
      <c r="C20" s="5" t="s">
        <v>12</v>
      </c>
      <c r="D20" s="2">
        <f t="shared" si="1"/>
        <v>158475.00000000017</v>
      </c>
      <c r="E20" s="3">
        <v>20504.881633716956</v>
      </c>
      <c r="F20" s="3">
        <v>137970.11836628322</v>
      </c>
      <c r="H20" s="2">
        <f>SUM(I20:J20)</f>
        <v>19849.602526858896</v>
      </c>
      <c r="I20" s="3">
        <v>13331.571139226759</v>
      </c>
      <c r="J20" s="3">
        <v>6518.031387632137</v>
      </c>
      <c r="S20" s="115"/>
    </row>
    <row r="21" spans="2:19" ht="12.75" customHeight="1" x14ac:dyDescent="0.25">
      <c r="B21" s="162"/>
      <c r="C21" s="5" t="s">
        <v>13</v>
      </c>
      <c r="D21" s="2">
        <f t="shared" si="1"/>
        <v>326172.70370370348</v>
      </c>
      <c r="E21" s="3">
        <v>42086.690721508465</v>
      </c>
      <c r="F21" s="3">
        <v>284086.01298219501</v>
      </c>
      <c r="H21" s="2">
        <f>SUM(I21:J21)</f>
        <v>42086.690721508465</v>
      </c>
      <c r="I21" s="3">
        <v>32303.793695911441</v>
      </c>
      <c r="J21" s="3">
        <v>9782.8970255970253</v>
      </c>
      <c r="S21" s="115"/>
    </row>
    <row r="22" spans="2:19" ht="12.75" customHeight="1" x14ac:dyDescent="0.25">
      <c r="B22" s="160" t="s">
        <v>24</v>
      </c>
      <c r="C22" s="5" t="s">
        <v>14</v>
      </c>
      <c r="D22" s="2">
        <f t="shared" si="1"/>
        <v>60722.000000000007</v>
      </c>
      <c r="E22" s="3">
        <v>5138.0536751109166</v>
      </c>
      <c r="F22" s="3">
        <v>55583.94632488909</v>
      </c>
      <c r="H22" s="2">
        <v>5138.0536751109157</v>
      </c>
      <c r="I22" s="3">
        <v>3584.4788153271852</v>
      </c>
      <c r="J22" s="3"/>
      <c r="S22" s="115"/>
    </row>
    <row r="23" spans="2:19" ht="12.75" customHeight="1" x14ac:dyDescent="0.25">
      <c r="B23" s="161"/>
      <c r="C23" s="5" t="s">
        <v>15</v>
      </c>
      <c r="D23" s="2">
        <f t="shared" si="1"/>
        <v>313338.70370370353</v>
      </c>
      <c r="E23" s="3">
        <v>39983.539988907731</v>
      </c>
      <c r="F23" s="3">
        <v>273355.16371479578</v>
      </c>
      <c r="H23" s="2">
        <f>SUM(I23:J23)</f>
        <v>39983.539988907738</v>
      </c>
      <c r="I23" s="3">
        <v>31378.584233151982</v>
      </c>
      <c r="J23" s="3">
        <v>8604.9557557557564</v>
      </c>
      <c r="S23" s="115"/>
    </row>
    <row r="24" spans="2:19" ht="12.75" customHeight="1" x14ac:dyDescent="0.25">
      <c r="B24" s="161"/>
      <c r="C24" s="5" t="s">
        <v>16</v>
      </c>
      <c r="D24" s="2">
        <f t="shared" si="1"/>
        <v>59723.000000000044</v>
      </c>
      <c r="E24" s="3">
        <v>7349.081347410759</v>
      </c>
      <c r="F24" s="3">
        <v>52373.918652589287</v>
      </c>
      <c r="H24" s="2">
        <f>SUM(I24:J24)</f>
        <v>7175.626801956214</v>
      </c>
      <c r="I24" s="3">
        <v>5252.9112716531845</v>
      </c>
      <c r="J24" s="3">
        <v>1922.7155303030299</v>
      </c>
      <c r="S24" s="115"/>
    </row>
    <row r="25" spans="2:19" ht="12.75" customHeight="1" x14ac:dyDescent="0.25">
      <c r="B25" s="162"/>
      <c r="C25" s="5" t="s">
        <v>17</v>
      </c>
      <c r="D25" s="2">
        <f t="shared" si="1"/>
        <v>124987.0000000002</v>
      </c>
      <c r="E25" s="3">
        <v>19834.668459826575</v>
      </c>
      <c r="F25" s="3">
        <v>105152.33154017363</v>
      </c>
      <c r="H25" s="2">
        <f>SUM(I25:J25)</f>
        <v>19352.843898423067</v>
      </c>
      <c r="I25" s="3">
        <v>12368.310035053157</v>
      </c>
      <c r="J25" s="3">
        <v>6984.5338633699093</v>
      </c>
      <c r="S25" s="115"/>
    </row>
    <row r="26" spans="2:19" ht="12.75" customHeight="1" x14ac:dyDescent="0.25">
      <c r="B26" s="21"/>
      <c r="C26" s="15"/>
      <c r="D26" s="15"/>
      <c r="E26" s="16"/>
      <c r="F26" s="16"/>
      <c r="H26" s="8"/>
      <c r="I26" s="8"/>
      <c r="J26" s="8"/>
      <c r="S26" s="115"/>
    </row>
    <row r="27" spans="2:19" ht="12.75" customHeight="1" x14ac:dyDescent="0.25">
      <c r="B27" s="21"/>
      <c r="C27" s="15"/>
      <c r="D27" s="15"/>
      <c r="E27" s="16"/>
      <c r="F27" s="16"/>
      <c r="H27" s="8"/>
      <c r="I27" s="8"/>
      <c r="J27" s="8"/>
      <c r="S27" s="115"/>
    </row>
    <row r="28" spans="2:19" ht="12.75" customHeight="1" x14ac:dyDescent="0.25">
      <c r="H28" s="8"/>
      <c r="I28" s="8"/>
      <c r="J28" s="8"/>
    </row>
    <row r="29" spans="2:19" ht="24.75" customHeight="1" x14ac:dyDescent="0.25">
      <c r="B29" s="194" t="s">
        <v>28</v>
      </c>
      <c r="C29" s="195"/>
      <c r="D29" s="198" t="s">
        <v>242</v>
      </c>
      <c r="E29" s="198"/>
      <c r="F29" s="198"/>
      <c r="H29" s="198" t="s">
        <v>241</v>
      </c>
      <c r="I29" s="198"/>
      <c r="J29" s="198"/>
      <c r="S29" s="115"/>
    </row>
    <row r="30" spans="2:19" x14ac:dyDescent="0.25">
      <c r="B30" s="196"/>
      <c r="C30" s="197"/>
      <c r="D30" s="126" t="s">
        <v>19</v>
      </c>
      <c r="E30" s="126" t="s">
        <v>153</v>
      </c>
      <c r="F30" s="126" t="s">
        <v>154</v>
      </c>
      <c r="H30" s="126" t="s">
        <v>19</v>
      </c>
      <c r="I30" s="126" t="s">
        <v>153</v>
      </c>
      <c r="J30" s="126" t="s">
        <v>154</v>
      </c>
      <c r="S30" s="115"/>
    </row>
    <row r="31" spans="2:19" ht="12.75" customHeight="1" x14ac:dyDescent="0.25">
      <c r="B31" s="160" t="s">
        <v>21</v>
      </c>
      <c r="C31" s="105" t="s">
        <v>19</v>
      </c>
      <c r="D31" s="119">
        <f>SUM(D32:D33)</f>
        <v>100.00000000000001</v>
      </c>
      <c r="E31" s="119">
        <f>SUM(E32:E33)</f>
        <v>100</v>
      </c>
      <c r="F31" s="119">
        <f>SUM(F32:F33)</f>
        <v>100</v>
      </c>
      <c r="H31" s="119">
        <f>SUM(H32:H33)</f>
        <v>100</v>
      </c>
      <c r="I31" s="119">
        <f>SUM(I32:I33)</f>
        <v>100</v>
      </c>
      <c r="J31" s="119">
        <f>SUM(J32:J33)</f>
        <v>100</v>
      </c>
      <c r="S31" s="115"/>
    </row>
    <row r="32" spans="2:19" ht="12.75" customHeight="1" x14ac:dyDescent="0.25">
      <c r="B32" s="161"/>
      <c r="C32" s="5" t="s">
        <v>2</v>
      </c>
      <c r="D32" s="119">
        <f t="shared" ref="D32:D41" si="2">D8/$D$7*100</f>
        <v>49.068732824814099</v>
      </c>
      <c r="E32" s="117">
        <f t="shared" ref="E32:F41" si="3">E8/E$7*100</f>
        <v>50.207800737415532</v>
      </c>
      <c r="F32" s="117">
        <f t="shared" si="3"/>
        <v>48.899428484997628</v>
      </c>
      <c r="H32" s="119">
        <f t="shared" ref="H32:H41" si="4">H8/$H$7*100</f>
        <v>50.424892911959283</v>
      </c>
      <c r="I32" s="117">
        <f>I8/I$7*100</f>
        <v>48.199156671967316</v>
      </c>
      <c r="J32" s="117">
        <f>J8/J$7*100</f>
        <v>56.56357421882565</v>
      </c>
      <c r="S32" s="115"/>
    </row>
    <row r="33" spans="2:19" ht="12.75" customHeight="1" x14ac:dyDescent="0.25">
      <c r="B33" s="162"/>
      <c r="C33" s="5" t="s">
        <v>3</v>
      </c>
      <c r="D33" s="119">
        <f t="shared" si="2"/>
        <v>50.931267175185916</v>
      </c>
      <c r="E33" s="117">
        <f t="shared" si="3"/>
        <v>49.792199262584461</v>
      </c>
      <c r="F33" s="117">
        <f t="shared" si="3"/>
        <v>51.100571515002372</v>
      </c>
      <c r="H33" s="119">
        <f t="shared" si="4"/>
        <v>49.575107088040724</v>
      </c>
      <c r="I33" s="117">
        <f>I9/I$7*100</f>
        <v>51.800843328032677</v>
      </c>
      <c r="J33" s="117">
        <f>J9/J$7*100</f>
        <v>43.43642578117435</v>
      </c>
      <c r="S33" s="115"/>
    </row>
    <row r="34" spans="2:19" ht="12.75" customHeight="1" x14ac:dyDescent="0.25">
      <c r="B34" s="160" t="s">
        <v>22</v>
      </c>
      <c r="C34" s="5" t="s">
        <v>4</v>
      </c>
      <c r="D34" s="119">
        <f t="shared" si="2"/>
        <v>18.46267159609436</v>
      </c>
      <c r="E34" s="117">
        <f t="shared" si="3"/>
        <v>10.710486273265079</v>
      </c>
      <c r="F34" s="117">
        <f t="shared" si="3"/>
        <v>19.61491072397834</v>
      </c>
      <c r="H34" s="119">
        <f t="shared" si="4"/>
        <v>10.808439540180048</v>
      </c>
      <c r="I34" s="117">
        <f t="shared" ref="I34:I41" si="5">I10/I$7*100</f>
        <v>14.107873065718879</v>
      </c>
      <c r="J34" s="117"/>
      <c r="S34" s="115"/>
    </row>
    <row r="35" spans="2:19" ht="12.75" customHeight="1" x14ac:dyDescent="0.25">
      <c r="B35" s="161"/>
      <c r="C35" s="5" t="s">
        <v>5</v>
      </c>
      <c r="D35" s="119">
        <f t="shared" si="2"/>
        <v>24.077444077140573</v>
      </c>
      <c r="E35" s="117">
        <f t="shared" si="3"/>
        <v>23.166665136558809</v>
      </c>
      <c r="F35" s="117">
        <f t="shared" si="3"/>
        <v>24.212816889900939</v>
      </c>
      <c r="H35" s="119">
        <f t="shared" si="4"/>
        <v>23.136451305976877</v>
      </c>
      <c r="I35" s="117">
        <f t="shared" si="5"/>
        <v>20.858202237223132</v>
      </c>
      <c r="J35" s="117">
        <f>J11/J$7*100</f>
        <v>29.419965371774182</v>
      </c>
      <c r="S35" s="115"/>
    </row>
    <row r="36" spans="2:19" ht="12.75" customHeight="1" x14ac:dyDescent="0.25">
      <c r="B36" s="161"/>
      <c r="C36" s="5" t="s">
        <v>6</v>
      </c>
      <c r="D36" s="119">
        <f t="shared" si="2"/>
        <v>26.892426357356292</v>
      </c>
      <c r="E36" s="117">
        <f t="shared" si="3"/>
        <v>29.17849426307794</v>
      </c>
      <c r="F36" s="117">
        <f t="shared" si="3"/>
        <v>26.55263870003402</v>
      </c>
      <c r="H36" s="119">
        <f t="shared" si="4"/>
        <v>29.445347584561798</v>
      </c>
      <c r="I36" s="117">
        <f t="shared" si="5"/>
        <v>32.252837211538932</v>
      </c>
      <c r="J36" s="117"/>
      <c r="S36" s="115"/>
    </row>
    <row r="37" spans="2:19" ht="12.75" customHeight="1" x14ac:dyDescent="0.25">
      <c r="B37" s="162"/>
      <c r="C37" s="5" t="s">
        <v>7</v>
      </c>
      <c r="D37" s="119">
        <f t="shared" si="2"/>
        <v>30.567457969408913</v>
      </c>
      <c r="E37" s="117">
        <f t="shared" si="3"/>
        <v>36.944354327098161</v>
      </c>
      <c r="F37" s="117">
        <f t="shared" si="3"/>
        <v>29.619633686086861</v>
      </c>
      <c r="H37" s="119">
        <f t="shared" si="4"/>
        <v>36.609761569281254</v>
      </c>
      <c r="I37" s="117">
        <f t="shared" si="5"/>
        <v>32.781087485519031</v>
      </c>
      <c r="J37" s="117">
        <f>J13/J$7*100</f>
        <v>47.169418012741851</v>
      </c>
      <c r="S37" s="115"/>
    </row>
    <row r="38" spans="2:19" ht="12.75" customHeight="1" x14ac:dyDescent="0.25">
      <c r="B38" s="160" t="s">
        <v>23</v>
      </c>
      <c r="C38" s="5" t="s">
        <v>8</v>
      </c>
      <c r="D38" s="119">
        <f t="shared" si="2"/>
        <v>44.736467221135015</v>
      </c>
      <c r="E38" s="117">
        <f t="shared" si="3"/>
        <v>45.484620901263305</v>
      </c>
      <c r="F38" s="117">
        <f t="shared" si="3"/>
        <v>44.625266068425788</v>
      </c>
      <c r="H38" s="119">
        <f t="shared" si="4"/>
        <v>44.986047881926297</v>
      </c>
      <c r="I38" s="117">
        <f t="shared" si="5"/>
        <v>37.03439658817048</v>
      </c>
      <c r="J38" s="117">
        <f>J14/J$7*100</f>
        <v>66.917062113816996</v>
      </c>
      <c r="S38" s="115"/>
    </row>
    <row r="39" spans="2:19" ht="12.75" customHeight="1" x14ac:dyDescent="0.25">
      <c r="B39" s="161"/>
      <c r="C39" s="5" t="s">
        <v>9</v>
      </c>
      <c r="D39" s="119">
        <f t="shared" si="2"/>
        <v>29.59711426049147</v>
      </c>
      <c r="E39" s="117">
        <f t="shared" si="3"/>
        <v>14.652779241135752</v>
      </c>
      <c r="F39" s="117">
        <f t="shared" si="3"/>
        <v>31.8183521221302</v>
      </c>
      <c r="H39" s="119">
        <f t="shared" si="4"/>
        <v>14.786786937839105</v>
      </c>
      <c r="I39" s="117">
        <f t="shared" si="5"/>
        <v>14.852489281878556</v>
      </c>
      <c r="J39" s="117"/>
      <c r="S39" s="115"/>
    </row>
    <row r="40" spans="2:19" ht="12.75" customHeight="1" x14ac:dyDescent="0.25">
      <c r="B40" s="161"/>
      <c r="C40" s="5" t="s">
        <v>10</v>
      </c>
      <c r="D40" s="119">
        <f t="shared" si="2"/>
        <v>25.208308343718887</v>
      </c>
      <c r="E40" s="117">
        <f t="shared" si="3"/>
        <v>39.86259985760092</v>
      </c>
      <c r="F40" s="117">
        <f t="shared" si="3"/>
        <v>23.030180838950916</v>
      </c>
      <c r="H40" s="119">
        <f t="shared" si="4"/>
        <v>40.227165180234572</v>
      </c>
      <c r="I40" s="117">
        <f t="shared" si="5"/>
        <v>48.113114129950922</v>
      </c>
      <c r="J40" s="117">
        <f>J16/J$7*100</f>
        <v>18.477360987487508</v>
      </c>
      <c r="S40" s="115"/>
    </row>
    <row r="41" spans="2:19" ht="12.75" customHeight="1" x14ac:dyDescent="0.25">
      <c r="B41" s="160" t="s">
        <v>38</v>
      </c>
      <c r="C41" s="5" t="s">
        <v>37</v>
      </c>
      <c r="D41" s="119">
        <f t="shared" si="2"/>
        <v>93.75914733603085</v>
      </c>
      <c r="E41" s="117">
        <f t="shared" si="3"/>
        <v>97.95764776559453</v>
      </c>
      <c r="F41" s="117">
        <f t="shared" si="3"/>
        <v>93.135106981998732</v>
      </c>
      <c r="H41" s="119">
        <f t="shared" si="4"/>
        <v>97.938969335087506</v>
      </c>
      <c r="I41" s="117">
        <f t="shared" si="5"/>
        <v>98.861456051922616</v>
      </c>
      <c r="J41" s="117">
        <f>J17/J$7*100</f>
        <v>95.394709209957469</v>
      </c>
      <c r="S41" s="115"/>
    </row>
    <row r="42" spans="2:19" ht="12.75" customHeight="1" x14ac:dyDescent="0.25">
      <c r="B42" s="161"/>
      <c r="C42" s="5" t="s">
        <v>20</v>
      </c>
      <c r="D42" s="119">
        <v>6.2408526639693909</v>
      </c>
      <c r="E42" s="117"/>
      <c r="F42" s="117">
        <f t="shared" ref="F42:F49" si="6">F18/F$7*100</f>
        <v>6.8648930180015331</v>
      </c>
      <c r="H42" s="117"/>
      <c r="I42" s="117"/>
      <c r="J42" s="117"/>
      <c r="S42" s="115"/>
    </row>
    <row r="43" spans="2:19" ht="12.75" customHeight="1" x14ac:dyDescent="0.25">
      <c r="B43" s="160" t="s">
        <v>25</v>
      </c>
      <c r="C43" s="5" t="s">
        <v>11</v>
      </c>
      <c r="D43" s="119">
        <f t="shared" ref="D43:D49" si="7">D19/$D$7*100</f>
        <v>13.26536976772228</v>
      </c>
      <c r="E43" s="117">
        <f t="shared" ref="E43:E49" si="8">E19/E$7*100</f>
        <v>13.434375178498584</v>
      </c>
      <c r="F43" s="117">
        <f t="shared" si="6"/>
        <v>13.240249799737624</v>
      </c>
      <c r="H43" s="119">
        <f>H19/$H$7*100</f>
        <v>13.557239902295496</v>
      </c>
      <c r="I43" s="117">
        <f t="shared" ref="I43:J45" si="9">I19/I$7*100</f>
        <v>13.214821890719609</v>
      </c>
      <c r="J43" s="117">
        <f t="shared" si="9"/>
        <v>14.5016442791604</v>
      </c>
      <c r="S43" s="115"/>
    </row>
    <row r="44" spans="2:19" ht="12.75" customHeight="1" x14ac:dyDescent="0.25">
      <c r="B44" s="161"/>
      <c r="C44" s="5" t="s">
        <v>12</v>
      </c>
      <c r="D44" s="119">
        <f t="shared" si="7"/>
        <v>28.361365216461703</v>
      </c>
      <c r="E44" s="117">
        <f t="shared" si="8"/>
        <v>28.358736227936447</v>
      </c>
      <c r="F44" s="117">
        <f t="shared" si="6"/>
        <v>28.361755973818418</v>
      </c>
      <c r="H44" s="119">
        <f>H20/$H$7*100</f>
        <v>27.703537607318502</v>
      </c>
      <c r="I44" s="117">
        <f t="shared" si="9"/>
        <v>25.352767091356426</v>
      </c>
      <c r="J44" s="117">
        <f t="shared" si="9"/>
        <v>34.187069107493521</v>
      </c>
      <c r="S44" s="115"/>
    </row>
    <row r="45" spans="2:19" ht="12.75" customHeight="1" x14ac:dyDescent="0.25">
      <c r="B45" s="162"/>
      <c r="C45" s="5" t="s">
        <v>13</v>
      </c>
      <c r="D45" s="119">
        <f t="shared" si="7"/>
        <v>58.373265015816209</v>
      </c>
      <c r="E45" s="117">
        <f t="shared" si="8"/>
        <v>58.20688859356494</v>
      </c>
      <c r="F45" s="117">
        <f t="shared" si="6"/>
        <v>58.397994226444169</v>
      </c>
      <c r="H45" s="119">
        <f>H21/$H$7*100</f>
        <v>58.739222490385977</v>
      </c>
      <c r="I45" s="117">
        <f t="shared" si="9"/>
        <v>61.43241101792394</v>
      </c>
      <c r="J45" s="117">
        <f t="shared" si="9"/>
        <v>51.311286613346063</v>
      </c>
      <c r="S45" s="115"/>
    </row>
    <row r="46" spans="2:19" ht="12.75" customHeight="1" x14ac:dyDescent="0.25">
      <c r="B46" s="160" t="s">
        <v>24</v>
      </c>
      <c r="C46" s="5" t="s">
        <v>14</v>
      </c>
      <c r="D46" s="119">
        <f t="shared" si="7"/>
        <v>10.867069371661056</v>
      </c>
      <c r="E46" s="117">
        <f t="shared" si="8"/>
        <v>7.1060497446547357</v>
      </c>
      <c r="F46" s="117">
        <f t="shared" si="6"/>
        <v>11.426085158114763</v>
      </c>
      <c r="H46" s="119">
        <v>7.1710384640825993</v>
      </c>
      <c r="I46" s="117">
        <f>I22/I$7*100</f>
        <v>6.8166351587396035</v>
      </c>
      <c r="J46" s="117"/>
      <c r="S46" s="115"/>
    </row>
    <row r="47" spans="2:19" ht="12.75" customHeight="1" x14ac:dyDescent="0.25">
      <c r="B47" s="161"/>
      <c r="C47" s="5" t="s">
        <v>15</v>
      </c>
      <c r="D47" s="119">
        <f t="shared" si="7"/>
        <v>56.076437369890563</v>
      </c>
      <c r="E47" s="117">
        <f t="shared" si="8"/>
        <v>55.298181392088466</v>
      </c>
      <c r="F47" s="117">
        <f t="shared" si="6"/>
        <v>56.192112750675427</v>
      </c>
      <c r="H47" s="119">
        <f>H23/$H$7*100</f>
        <v>55.803913567417638</v>
      </c>
      <c r="I47" s="117">
        <f>I23/I$7*100</f>
        <v>59.672931975649547</v>
      </c>
      <c r="J47" s="117">
        <f>J23/J$7*100</f>
        <v>45.132985650720364</v>
      </c>
      <c r="S47" s="115"/>
    </row>
    <row r="48" spans="2:19" ht="12.75" customHeight="1" x14ac:dyDescent="0.25">
      <c r="B48" s="161"/>
      <c r="C48" s="5" t="s">
        <v>16</v>
      </c>
      <c r="D48" s="119">
        <f t="shared" si="7"/>
        <v>10.688284049993637</v>
      </c>
      <c r="E48" s="117">
        <f t="shared" si="8"/>
        <v>10.163953304961874</v>
      </c>
      <c r="F48" s="117">
        <f t="shared" si="6"/>
        <v>10.766217481048104</v>
      </c>
      <c r="H48" s="119">
        <f>H24/$H$7*100</f>
        <v>10.014822548466121</v>
      </c>
      <c r="I48" s="117">
        <f>I24/I$7*100</f>
        <v>9.9895079605379777</v>
      </c>
      <c r="J48" s="117">
        <f>J24/J$7*100</f>
        <v>10.084641327939323</v>
      </c>
      <c r="S48" s="115"/>
    </row>
    <row r="49" spans="2:19" ht="12.75" customHeight="1" x14ac:dyDescent="0.25">
      <c r="B49" s="162"/>
      <c r="C49" s="5" t="s">
        <v>17</v>
      </c>
      <c r="D49" s="119">
        <f t="shared" si="7"/>
        <v>22.368209208454964</v>
      </c>
      <c r="E49" s="117">
        <f t="shared" si="8"/>
        <v>27.431815558294907</v>
      </c>
      <c r="F49" s="117">
        <f t="shared" si="6"/>
        <v>21.615584610161953</v>
      </c>
      <c r="H49" s="119">
        <f>H25/$H$7*100</f>
        <v>27.010225420033624</v>
      </c>
      <c r="I49" s="117">
        <f>I25/I$7*100</f>
        <v>23.520924905072849</v>
      </c>
      <c r="J49" s="117">
        <f>J25/J$7*100</f>
        <v>36.633874197620244</v>
      </c>
      <c r="S49" s="115"/>
    </row>
    <row r="50" spans="2:19" x14ac:dyDescent="0.25">
      <c r="H50" s="8"/>
      <c r="I50" s="8"/>
      <c r="J50" s="8"/>
    </row>
    <row r="51" spans="2:19" x14ac:dyDescent="0.25">
      <c r="H51" s="8"/>
      <c r="I51" s="8"/>
      <c r="J51" s="8"/>
    </row>
    <row r="52" spans="2:19" x14ac:dyDescent="0.25">
      <c r="H52" s="8"/>
      <c r="I52" s="8"/>
      <c r="J52" s="8"/>
    </row>
    <row r="53" spans="2:19" ht="25.5" customHeight="1" x14ac:dyDescent="0.25">
      <c r="B53" s="194" t="s">
        <v>29</v>
      </c>
      <c r="C53" s="195"/>
      <c r="D53" s="198" t="s">
        <v>242</v>
      </c>
      <c r="E53" s="198"/>
      <c r="F53" s="198"/>
      <c r="H53" s="198" t="s">
        <v>241</v>
      </c>
      <c r="I53" s="198"/>
      <c r="J53" s="198"/>
      <c r="S53" s="115"/>
    </row>
    <row r="54" spans="2:19" x14ac:dyDescent="0.25">
      <c r="B54" s="196"/>
      <c r="C54" s="197"/>
      <c r="D54" s="126" t="s">
        <v>19</v>
      </c>
      <c r="E54" s="126" t="s">
        <v>153</v>
      </c>
      <c r="F54" s="126" t="s">
        <v>154</v>
      </c>
      <c r="H54" s="126" t="s">
        <v>19</v>
      </c>
      <c r="I54" s="126" t="s">
        <v>153</v>
      </c>
      <c r="J54" s="126" t="s">
        <v>154</v>
      </c>
      <c r="S54" s="115"/>
    </row>
    <row r="55" spans="2:19" ht="12.75" customHeight="1" x14ac:dyDescent="0.25">
      <c r="B55" s="160" t="s">
        <v>21</v>
      </c>
      <c r="C55" s="105" t="s">
        <v>19</v>
      </c>
      <c r="D55" s="119">
        <f t="shared" ref="D55:D65" si="10">SUM(E55:F55)</f>
        <v>100</v>
      </c>
      <c r="E55" s="119">
        <f t="shared" ref="E55:F65" si="11">E7/$D7*100</f>
        <v>12.940074164947113</v>
      </c>
      <c r="F55" s="119">
        <f t="shared" si="11"/>
        <v>87.059925835052894</v>
      </c>
      <c r="H55" s="119">
        <f>SUM(I55:J55)</f>
        <v>100</v>
      </c>
      <c r="I55" s="119">
        <f t="shared" ref="I55:J57" si="12">I7/$H7*100</f>
        <v>73.390421657895985</v>
      </c>
      <c r="J55" s="119">
        <f t="shared" si="12"/>
        <v>26.609578342104022</v>
      </c>
      <c r="S55" s="115"/>
    </row>
    <row r="56" spans="2:19" ht="12.75" customHeight="1" x14ac:dyDescent="0.25">
      <c r="B56" s="161"/>
      <c r="C56" s="5" t="s">
        <v>2</v>
      </c>
      <c r="D56" s="119">
        <f t="shared" si="10"/>
        <v>100</v>
      </c>
      <c r="E56" s="117">
        <f t="shared" si="11"/>
        <v>13.240461446611748</v>
      </c>
      <c r="F56" s="117">
        <f t="shared" si="11"/>
        <v>86.759538553388253</v>
      </c>
      <c r="H56" s="119">
        <f>SUM(I56:J56)</f>
        <v>100</v>
      </c>
      <c r="I56" s="117">
        <f t="shared" si="12"/>
        <v>70.150995419798235</v>
      </c>
      <c r="J56" s="117">
        <f t="shared" si="12"/>
        <v>29.849004580201772</v>
      </c>
      <c r="S56" s="115"/>
    </row>
    <row r="57" spans="2:19" ht="12.75" customHeight="1" x14ac:dyDescent="0.25">
      <c r="B57" s="162"/>
      <c r="C57" s="5" t="s">
        <v>3</v>
      </c>
      <c r="D57" s="119">
        <f t="shared" si="10"/>
        <v>99.999999999999986</v>
      </c>
      <c r="E57" s="117">
        <f t="shared" si="11"/>
        <v>12.650671915887122</v>
      </c>
      <c r="F57" s="117">
        <f t="shared" si="11"/>
        <v>87.349328084112869</v>
      </c>
      <c r="H57" s="119">
        <f>SUM(I57:J57)</f>
        <v>99.999999999999986</v>
      </c>
      <c r="I57" s="117">
        <f t="shared" si="12"/>
        <v>76.685376137009442</v>
      </c>
      <c r="J57" s="117">
        <f t="shared" si="12"/>
        <v>23.314623862990544</v>
      </c>
      <c r="S57" s="115"/>
    </row>
    <row r="58" spans="2:19" ht="12.75" customHeight="1" x14ac:dyDescent="0.25">
      <c r="B58" s="160" t="s">
        <v>22</v>
      </c>
      <c r="C58" s="5" t="s">
        <v>4</v>
      </c>
      <c r="D58" s="119">
        <f t="shared" si="10"/>
        <v>100.00000000000001</v>
      </c>
      <c r="E58" s="117">
        <f t="shared" si="11"/>
        <v>7.506740614289904</v>
      </c>
      <c r="F58" s="117">
        <f t="shared" si="11"/>
        <v>92.493259385710104</v>
      </c>
      <c r="H58" s="119">
        <v>100.00000000000001</v>
      </c>
      <c r="I58" s="117">
        <f t="shared" ref="I58:I65" si="13">I10/$H10*100</f>
        <v>95.793916331786662</v>
      </c>
      <c r="J58" s="117"/>
      <c r="S58" s="115"/>
    </row>
    <row r="59" spans="2:19" ht="12.75" customHeight="1" x14ac:dyDescent="0.25">
      <c r="B59" s="161"/>
      <c r="C59" s="5" t="s">
        <v>5</v>
      </c>
      <c r="D59" s="119">
        <f t="shared" si="10"/>
        <v>100.00000000000001</v>
      </c>
      <c r="E59" s="117">
        <f t="shared" si="11"/>
        <v>12.45058919298577</v>
      </c>
      <c r="F59" s="117">
        <f t="shared" si="11"/>
        <v>87.54941080701424</v>
      </c>
      <c r="H59" s="119">
        <f>SUM(I59:J59)</f>
        <v>100</v>
      </c>
      <c r="I59" s="117">
        <f t="shared" si="13"/>
        <v>66.163658245204743</v>
      </c>
      <c r="J59" s="117">
        <f>J11/$H11*100</f>
        <v>33.836341754795257</v>
      </c>
      <c r="S59" s="115"/>
    </row>
    <row r="60" spans="2:19" ht="12.75" customHeight="1" x14ac:dyDescent="0.25">
      <c r="B60" s="161"/>
      <c r="C60" s="5" t="s">
        <v>6</v>
      </c>
      <c r="D60" s="119">
        <f t="shared" si="10"/>
        <v>100</v>
      </c>
      <c r="E60" s="117">
        <f t="shared" si="11"/>
        <v>14.040082317913626</v>
      </c>
      <c r="F60" s="117">
        <f t="shared" si="11"/>
        <v>85.95991768208637</v>
      </c>
      <c r="H60" s="119">
        <v>100</v>
      </c>
      <c r="I60" s="117">
        <f t="shared" si="13"/>
        <v>80.387888640831136</v>
      </c>
      <c r="J60" s="117"/>
      <c r="S60" s="115"/>
    </row>
    <row r="61" spans="2:19" ht="12.75" customHeight="1" x14ac:dyDescent="0.25">
      <c r="B61" s="162"/>
      <c r="C61" s="5" t="s">
        <v>7</v>
      </c>
      <c r="D61" s="119">
        <f t="shared" si="10"/>
        <v>100</v>
      </c>
      <c r="E61" s="117">
        <f t="shared" si="11"/>
        <v>15.639595724550182</v>
      </c>
      <c r="F61" s="117">
        <f t="shared" si="11"/>
        <v>84.360404275449824</v>
      </c>
      <c r="H61" s="119">
        <f>SUM(I61:J61)</f>
        <v>100</v>
      </c>
      <c r="I61" s="117">
        <f t="shared" si="13"/>
        <v>65.715200805495201</v>
      </c>
      <c r="J61" s="117">
        <f>J13/$H13*100</f>
        <v>34.284799194504807</v>
      </c>
      <c r="S61" s="115"/>
    </row>
    <row r="62" spans="2:19" ht="12.75" customHeight="1" x14ac:dyDescent="0.25">
      <c r="B62" s="160" t="s">
        <v>23</v>
      </c>
      <c r="C62" s="5" t="s">
        <v>8</v>
      </c>
      <c r="D62" s="119">
        <f t="shared" si="10"/>
        <v>99.999999999999986</v>
      </c>
      <c r="E62" s="117">
        <f t="shared" si="11"/>
        <v>13.156478470181668</v>
      </c>
      <c r="F62" s="117">
        <f t="shared" si="11"/>
        <v>86.843521529818318</v>
      </c>
      <c r="H62" s="119">
        <f>SUM(I62:J62)</f>
        <v>100</v>
      </c>
      <c r="I62" s="117">
        <f t="shared" si="13"/>
        <v>60.418065365185235</v>
      </c>
      <c r="J62" s="117">
        <f>J14/$H14*100</f>
        <v>39.581934634814772</v>
      </c>
      <c r="S62" s="115"/>
    </row>
    <row r="63" spans="2:19" ht="12.75" customHeight="1" x14ac:dyDescent="0.25">
      <c r="B63" s="161"/>
      <c r="C63" s="5" t="s">
        <v>9</v>
      </c>
      <c r="D63" s="119">
        <f t="shared" si="10"/>
        <v>99.999999999999986</v>
      </c>
      <c r="E63" s="117">
        <f t="shared" si="11"/>
        <v>6.4063019264009018</v>
      </c>
      <c r="F63" s="117">
        <f t="shared" si="11"/>
        <v>93.593698073599086</v>
      </c>
      <c r="H63" s="119">
        <v>99.999999999999986</v>
      </c>
      <c r="I63" s="117">
        <f t="shared" si="13"/>
        <v>73.716518378788621</v>
      </c>
      <c r="J63" s="117"/>
      <c r="S63" s="115"/>
    </row>
    <row r="64" spans="2:19" ht="12.75" customHeight="1" x14ac:dyDescent="0.25">
      <c r="B64" s="161"/>
      <c r="C64" s="5" t="s">
        <v>10</v>
      </c>
      <c r="D64" s="119">
        <f t="shared" si="10"/>
        <v>100</v>
      </c>
      <c r="E64" s="117">
        <f t="shared" si="11"/>
        <v>20.462499566873685</v>
      </c>
      <c r="F64" s="117">
        <f t="shared" si="11"/>
        <v>79.537500433126311</v>
      </c>
      <c r="H64" s="119">
        <f>SUM(I64:J64)</f>
        <v>100.00000000000001</v>
      </c>
      <c r="I64" s="117">
        <f t="shared" si="13"/>
        <v>87.77754329570638</v>
      </c>
      <c r="J64" s="117">
        <f>J16/$H16*100</f>
        <v>12.222456704293634</v>
      </c>
      <c r="S64" s="115"/>
    </row>
    <row r="65" spans="2:19" ht="12.75" customHeight="1" x14ac:dyDescent="0.25">
      <c r="B65" s="160" t="s">
        <v>38</v>
      </c>
      <c r="C65" s="5" t="s">
        <v>37</v>
      </c>
      <c r="D65" s="119">
        <f t="shared" si="10"/>
        <v>100</v>
      </c>
      <c r="E65" s="117">
        <f t="shared" si="11"/>
        <v>13.51952596761126</v>
      </c>
      <c r="F65" s="117">
        <f t="shared" si="11"/>
        <v>86.480474032388742</v>
      </c>
      <c r="H65" s="119">
        <f>SUM(I65:J65)</f>
        <v>100</v>
      </c>
      <c r="I65" s="117">
        <f t="shared" si="13"/>
        <v>74.081685713276272</v>
      </c>
      <c r="J65" s="117">
        <f>J17/$H17*100</f>
        <v>25.918314286723731</v>
      </c>
      <c r="S65" s="115"/>
    </row>
    <row r="66" spans="2:19" ht="12.75" customHeight="1" x14ac:dyDescent="0.25">
      <c r="B66" s="161"/>
      <c r="C66" s="5" t="s">
        <v>20</v>
      </c>
      <c r="D66" s="119">
        <v>100.00000000000001</v>
      </c>
      <c r="E66" s="117"/>
      <c r="F66" s="117">
        <f t="shared" ref="F66:F73" si="14">F18/$D18*100</f>
        <v>95.765291890844949</v>
      </c>
      <c r="H66" s="117"/>
      <c r="I66" s="117"/>
      <c r="J66" s="117"/>
      <c r="S66" s="115"/>
    </row>
    <row r="67" spans="2:19" ht="12.75" customHeight="1" x14ac:dyDescent="0.25">
      <c r="B67" s="160" t="s">
        <v>25</v>
      </c>
      <c r="C67" s="5" t="s">
        <v>11</v>
      </c>
      <c r="D67" s="119">
        <f t="shared" ref="D67:D73" si="15">SUM(E67:F67)</f>
        <v>100</v>
      </c>
      <c r="E67" s="117">
        <f t="shared" ref="E67:E73" si="16">E19/$D19*100</f>
        <v>13.104935196943682</v>
      </c>
      <c r="F67" s="117">
        <f t="shared" si="14"/>
        <v>86.895064803056314</v>
      </c>
      <c r="H67" s="119">
        <f>SUM(I67:J67)</f>
        <v>99.999999999999986</v>
      </c>
      <c r="I67" s="117">
        <f t="shared" ref="I67:J69" si="17">I19/$H19*100</f>
        <v>71.536784602424405</v>
      </c>
      <c r="J67" s="117">
        <f t="shared" si="17"/>
        <v>28.463215397575585</v>
      </c>
      <c r="S67" s="115"/>
    </row>
    <row r="68" spans="2:19" ht="12.75" customHeight="1" x14ac:dyDescent="0.25">
      <c r="B68" s="161"/>
      <c r="C68" s="5" t="s">
        <v>12</v>
      </c>
      <c r="D68" s="119">
        <f t="shared" si="15"/>
        <v>100</v>
      </c>
      <c r="E68" s="117">
        <f t="shared" si="16"/>
        <v>12.938874670274133</v>
      </c>
      <c r="F68" s="117">
        <f t="shared" si="14"/>
        <v>87.061125329725868</v>
      </c>
      <c r="H68" s="119">
        <f>SUM(I68:J68)</f>
        <v>100</v>
      </c>
      <c r="I68" s="117">
        <f t="shared" si="17"/>
        <v>67.162912311153548</v>
      </c>
      <c r="J68" s="117">
        <f t="shared" si="17"/>
        <v>32.837087688846452</v>
      </c>
      <c r="S68" s="115"/>
    </row>
    <row r="69" spans="2:19" ht="12.75" customHeight="1" x14ac:dyDescent="0.25">
      <c r="B69" s="162"/>
      <c r="C69" s="5" t="s">
        <v>13</v>
      </c>
      <c r="D69" s="119">
        <f t="shared" si="15"/>
        <v>100</v>
      </c>
      <c r="E69" s="117">
        <f t="shared" si="16"/>
        <v>12.903192156674207</v>
      </c>
      <c r="F69" s="117">
        <f t="shared" si="14"/>
        <v>87.096807843325792</v>
      </c>
      <c r="H69" s="119">
        <f>SUM(I69:J69)</f>
        <v>100</v>
      </c>
      <c r="I69" s="117">
        <f t="shared" si="17"/>
        <v>76.755366464112456</v>
      </c>
      <c r="J69" s="117">
        <f t="shared" si="17"/>
        <v>23.244633535887537</v>
      </c>
      <c r="S69" s="115"/>
    </row>
    <row r="70" spans="2:19" ht="12.75" customHeight="1" x14ac:dyDescent="0.25">
      <c r="B70" s="160" t="s">
        <v>24</v>
      </c>
      <c r="C70" s="5" t="s">
        <v>14</v>
      </c>
      <c r="D70" s="119">
        <f t="shared" si="15"/>
        <v>99.999999999999986</v>
      </c>
      <c r="E70" s="117">
        <f t="shared" si="16"/>
        <v>8.4616015202248214</v>
      </c>
      <c r="F70" s="117">
        <f t="shared" si="14"/>
        <v>91.538398479775168</v>
      </c>
      <c r="H70" s="119">
        <v>100</v>
      </c>
      <c r="I70" s="117">
        <f>I22/$H22*100</f>
        <v>69.763358695348913</v>
      </c>
      <c r="J70" s="117"/>
      <c r="S70" s="115"/>
    </row>
    <row r="71" spans="2:19" ht="12.75" customHeight="1" x14ac:dyDescent="0.25">
      <c r="B71" s="161"/>
      <c r="C71" s="5" t="s">
        <v>15</v>
      </c>
      <c r="D71" s="119">
        <f t="shared" si="15"/>
        <v>100</v>
      </c>
      <c r="E71" s="117">
        <f t="shared" si="16"/>
        <v>12.760485543693509</v>
      </c>
      <c r="F71" s="117">
        <f t="shared" si="14"/>
        <v>87.239514456306495</v>
      </c>
      <c r="H71" s="119">
        <f>SUM(I71:J71)</f>
        <v>100</v>
      </c>
      <c r="I71" s="117">
        <f>I23/$H23*100</f>
        <v>78.478754612165531</v>
      </c>
      <c r="J71" s="117">
        <f>J23/$H23*100</f>
        <v>21.521245387834469</v>
      </c>
      <c r="S71" s="115"/>
    </row>
    <row r="72" spans="2:19" ht="12.75" customHeight="1" x14ac:dyDescent="0.25">
      <c r="B72" s="161"/>
      <c r="C72" s="5" t="s">
        <v>16</v>
      </c>
      <c r="D72" s="119">
        <f t="shared" si="15"/>
        <v>100</v>
      </c>
      <c r="E72" s="117">
        <f t="shared" si="16"/>
        <v>12.305278280412493</v>
      </c>
      <c r="F72" s="117">
        <f t="shared" si="14"/>
        <v>87.694721719587506</v>
      </c>
      <c r="H72" s="119">
        <f>SUM(I72:J72)</f>
        <v>100.00000000000001</v>
      </c>
      <c r="I72" s="117">
        <f>I24/$H24*100</f>
        <v>73.204911802563927</v>
      </c>
      <c r="J72" s="117">
        <f>J24/$H24*100</f>
        <v>26.795088197436083</v>
      </c>
      <c r="S72" s="115"/>
    </row>
    <row r="73" spans="2:19" ht="12.75" customHeight="1" x14ac:dyDescent="0.25">
      <c r="B73" s="162"/>
      <c r="C73" s="5" t="s">
        <v>17</v>
      </c>
      <c r="D73" s="119">
        <f t="shared" si="15"/>
        <v>100</v>
      </c>
      <c r="E73" s="117">
        <f t="shared" si="16"/>
        <v>15.869385183920363</v>
      </c>
      <c r="F73" s="117">
        <f t="shared" si="14"/>
        <v>84.130614816079643</v>
      </c>
      <c r="H73" s="119">
        <f>SUM(I73:J73)</f>
        <v>99.999999999999986</v>
      </c>
      <c r="I73" s="117">
        <f>I25/$H25*100</f>
        <v>63.909522031854792</v>
      </c>
      <c r="J73" s="117">
        <f>J25/$H25*100</f>
        <v>36.090477968145194</v>
      </c>
      <c r="S73" s="115"/>
    </row>
    <row r="74" spans="2:19" ht="12.75" customHeight="1" x14ac:dyDescent="0.25">
      <c r="H74" s="8"/>
      <c r="I74" s="8"/>
      <c r="J74" s="8"/>
    </row>
    <row r="75" spans="2:19" ht="12.75" customHeight="1" x14ac:dyDescent="0.25">
      <c r="H75" s="8"/>
      <c r="I75" s="8"/>
      <c r="J75" s="8"/>
    </row>
    <row r="76" spans="2:19" ht="12.75" customHeight="1" x14ac:dyDescent="0.25">
      <c r="H76" s="8"/>
      <c r="I76" s="8"/>
      <c r="J76" s="8"/>
    </row>
    <row r="77" spans="2:19" ht="27.75" customHeight="1" x14ac:dyDescent="0.25">
      <c r="B77" s="194" t="s">
        <v>27</v>
      </c>
      <c r="C77" s="195"/>
      <c r="D77" s="198" t="s">
        <v>242</v>
      </c>
      <c r="E77" s="198"/>
      <c r="F77" s="198"/>
      <c r="H77" s="198" t="s">
        <v>241</v>
      </c>
      <c r="I77" s="198"/>
      <c r="J77" s="198"/>
      <c r="S77" s="115"/>
    </row>
    <row r="78" spans="2:19" x14ac:dyDescent="0.25">
      <c r="B78" s="196"/>
      <c r="C78" s="197"/>
      <c r="D78" s="126" t="s">
        <v>19</v>
      </c>
      <c r="E78" s="126" t="s">
        <v>153</v>
      </c>
      <c r="F78" s="126" t="s">
        <v>154</v>
      </c>
      <c r="H78" s="126" t="s">
        <v>19</v>
      </c>
      <c r="I78" s="126" t="s">
        <v>153</v>
      </c>
      <c r="J78" s="126" t="s">
        <v>154</v>
      </c>
      <c r="S78" s="115"/>
    </row>
    <row r="79" spans="2:19" ht="12.75" customHeight="1" x14ac:dyDescent="0.25">
      <c r="B79" s="160" t="s">
        <v>21</v>
      </c>
      <c r="C79" s="105" t="s">
        <v>19</v>
      </c>
      <c r="D79" s="2">
        <f t="shared" ref="D79:D97" si="18">SUM(E79:F79)</f>
        <v>1528</v>
      </c>
      <c r="E79" s="2">
        <f>SUM(E80:E81)</f>
        <v>189</v>
      </c>
      <c r="F79" s="2">
        <f>SUM(F80:F81)</f>
        <v>1339</v>
      </c>
      <c r="H79" s="2">
        <f t="shared" ref="H79:H97" si="19">SUM(I79:J79)</f>
        <v>186</v>
      </c>
      <c r="I79" s="2">
        <f>SUM(I80:I81)</f>
        <v>130</v>
      </c>
      <c r="J79" s="2">
        <f>SUM(J80:J81)</f>
        <v>56</v>
      </c>
      <c r="S79" s="115"/>
    </row>
    <row r="80" spans="2:19" ht="12.75" customHeight="1" x14ac:dyDescent="0.25">
      <c r="B80" s="161"/>
      <c r="C80" s="5" t="s">
        <v>2</v>
      </c>
      <c r="D80" s="2">
        <f t="shared" si="18"/>
        <v>776</v>
      </c>
      <c r="E80" s="3">
        <v>92</v>
      </c>
      <c r="F80" s="3">
        <v>684</v>
      </c>
      <c r="H80" s="2">
        <f t="shared" si="19"/>
        <v>91</v>
      </c>
      <c r="I80" s="3">
        <v>62</v>
      </c>
      <c r="J80" s="3">
        <v>29</v>
      </c>
      <c r="S80" s="115"/>
    </row>
    <row r="81" spans="2:19" ht="12.75" customHeight="1" x14ac:dyDescent="0.25">
      <c r="B81" s="162"/>
      <c r="C81" s="5" t="s">
        <v>3</v>
      </c>
      <c r="D81" s="114">
        <f t="shared" si="18"/>
        <v>752</v>
      </c>
      <c r="E81" s="3">
        <v>97</v>
      </c>
      <c r="F81" s="3">
        <v>655</v>
      </c>
      <c r="H81" s="114">
        <f t="shared" si="19"/>
        <v>95</v>
      </c>
      <c r="I81" s="3">
        <v>68</v>
      </c>
      <c r="J81" s="3">
        <v>27</v>
      </c>
      <c r="S81" s="115"/>
    </row>
    <row r="82" spans="2:19" ht="12.75" customHeight="1" x14ac:dyDescent="0.25">
      <c r="B82" s="160" t="s">
        <v>22</v>
      </c>
      <c r="C82" s="5" t="s">
        <v>4</v>
      </c>
      <c r="D82" s="114">
        <f t="shared" si="18"/>
        <v>268</v>
      </c>
      <c r="E82" s="3">
        <v>17</v>
      </c>
      <c r="F82" s="3">
        <v>251</v>
      </c>
      <c r="H82" s="114">
        <f t="shared" si="19"/>
        <v>17</v>
      </c>
      <c r="I82" s="3">
        <v>15</v>
      </c>
      <c r="J82" s="3">
        <v>2</v>
      </c>
      <c r="S82" s="115"/>
    </row>
    <row r="83" spans="2:19" ht="12.75" customHeight="1" x14ac:dyDescent="0.25">
      <c r="B83" s="161"/>
      <c r="C83" s="5" t="s">
        <v>5</v>
      </c>
      <c r="D83" s="114">
        <f t="shared" si="18"/>
        <v>344</v>
      </c>
      <c r="E83" s="3">
        <v>49</v>
      </c>
      <c r="F83" s="3">
        <v>295</v>
      </c>
      <c r="H83" s="114">
        <f t="shared" si="19"/>
        <v>48</v>
      </c>
      <c r="I83" s="3">
        <v>32</v>
      </c>
      <c r="J83" s="3">
        <v>16</v>
      </c>
      <c r="S83" s="115"/>
    </row>
    <row r="84" spans="2:19" ht="12.75" customHeight="1" x14ac:dyDescent="0.25">
      <c r="B84" s="161"/>
      <c r="C84" s="5" t="s">
        <v>6</v>
      </c>
      <c r="D84" s="114">
        <f t="shared" si="18"/>
        <v>450</v>
      </c>
      <c r="E84" s="3">
        <v>45</v>
      </c>
      <c r="F84" s="3">
        <v>405</v>
      </c>
      <c r="H84" s="114">
        <f t="shared" si="19"/>
        <v>45</v>
      </c>
      <c r="I84" s="3">
        <v>36</v>
      </c>
      <c r="J84" s="3">
        <v>9</v>
      </c>
      <c r="S84" s="115"/>
    </row>
    <row r="85" spans="2:19" ht="12.75" customHeight="1" x14ac:dyDescent="0.25">
      <c r="B85" s="162"/>
      <c r="C85" s="5" t="s">
        <v>7</v>
      </c>
      <c r="D85" s="114">
        <f t="shared" si="18"/>
        <v>466</v>
      </c>
      <c r="E85" s="3">
        <v>78</v>
      </c>
      <c r="F85" s="3">
        <v>388</v>
      </c>
      <c r="H85" s="114">
        <f t="shared" si="19"/>
        <v>76</v>
      </c>
      <c r="I85" s="3">
        <v>47</v>
      </c>
      <c r="J85" s="3">
        <v>29</v>
      </c>
      <c r="S85" s="115"/>
    </row>
    <row r="86" spans="2:19" ht="12.75" customHeight="1" x14ac:dyDescent="0.25">
      <c r="B86" s="160" t="s">
        <v>23</v>
      </c>
      <c r="C86" s="5" t="s">
        <v>8</v>
      </c>
      <c r="D86" s="114">
        <f t="shared" si="18"/>
        <v>718</v>
      </c>
      <c r="E86" s="3">
        <v>90</v>
      </c>
      <c r="F86" s="3">
        <v>628</v>
      </c>
      <c r="H86" s="114">
        <f t="shared" si="19"/>
        <v>87</v>
      </c>
      <c r="I86" s="3">
        <v>50</v>
      </c>
      <c r="J86" s="3">
        <v>37</v>
      </c>
      <c r="S86" s="115"/>
    </row>
    <row r="87" spans="2:19" ht="12.75" customHeight="1" x14ac:dyDescent="0.25">
      <c r="B87" s="161"/>
      <c r="C87" s="5" t="s">
        <v>9</v>
      </c>
      <c r="D87" s="114">
        <f t="shared" si="18"/>
        <v>461</v>
      </c>
      <c r="E87" s="3">
        <v>33</v>
      </c>
      <c r="F87" s="3">
        <v>428</v>
      </c>
      <c r="H87" s="114">
        <f t="shared" si="19"/>
        <v>33</v>
      </c>
      <c r="I87" s="3">
        <v>24</v>
      </c>
      <c r="J87" s="3">
        <v>9</v>
      </c>
      <c r="S87" s="115"/>
    </row>
    <row r="88" spans="2:19" ht="12.75" customHeight="1" x14ac:dyDescent="0.25">
      <c r="B88" s="161"/>
      <c r="C88" s="5" t="s">
        <v>10</v>
      </c>
      <c r="D88" s="114">
        <f t="shared" si="18"/>
        <v>344</v>
      </c>
      <c r="E88" s="3">
        <v>66</v>
      </c>
      <c r="F88" s="3">
        <v>278</v>
      </c>
      <c r="H88" s="114">
        <f t="shared" si="19"/>
        <v>66</v>
      </c>
      <c r="I88" s="3">
        <v>56</v>
      </c>
      <c r="J88" s="3">
        <v>10</v>
      </c>
      <c r="S88" s="115"/>
    </row>
    <row r="89" spans="2:19" ht="12.75" customHeight="1" x14ac:dyDescent="0.25">
      <c r="B89" s="160" t="s">
        <v>38</v>
      </c>
      <c r="C89" s="5" t="s">
        <v>37</v>
      </c>
      <c r="D89" s="114">
        <f t="shared" si="18"/>
        <v>1443</v>
      </c>
      <c r="E89" s="3">
        <v>182</v>
      </c>
      <c r="F89" s="3">
        <v>1261</v>
      </c>
      <c r="H89" s="114">
        <f t="shared" si="19"/>
        <v>179</v>
      </c>
      <c r="I89" s="3">
        <v>127</v>
      </c>
      <c r="J89" s="3">
        <v>52</v>
      </c>
      <c r="S89" s="115"/>
    </row>
    <row r="90" spans="2:19" ht="12.75" customHeight="1" x14ac:dyDescent="0.25">
      <c r="B90" s="161"/>
      <c r="C90" s="5" t="s">
        <v>20</v>
      </c>
      <c r="D90" s="114">
        <f t="shared" si="18"/>
        <v>85</v>
      </c>
      <c r="E90" s="3">
        <v>7</v>
      </c>
      <c r="F90" s="3">
        <v>78</v>
      </c>
      <c r="H90" s="114">
        <f t="shared" si="19"/>
        <v>7</v>
      </c>
      <c r="I90" s="3">
        <v>3</v>
      </c>
      <c r="J90" s="3">
        <v>4</v>
      </c>
      <c r="S90" s="115"/>
    </row>
    <row r="91" spans="2:19" ht="12.75" customHeight="1" x14ac:dyDescent="0.25">
      <c r="B91" s="160" t="s">
        <v>25</v>
      </c>
      <c r="C91" s="5" t="s">
        <v>11</v>
      </c>
      <c r="D91" s="114">
        <f t="shared" si="18"/>
        <v>453</v>
      </c>
      <c r="E91" s="3">
        <v>55</v>
      </c>
      <c r="F91" s="3">
        <v>398</v>
      </c>
      <c r="H91" s="114">
        <f t="shared" si="19"/>
        <v>55</v>
      </c>
      <c r="I91" s="3">
        <v>38</v>
      </c>
      <c r="J91" s="3">
        <v>17</v>
      </c>
      <c r="S91" s="115"/>
    </row>
    <row r="92" spans="2:19" ht="12.75" customHeight="1" x14ac:dyDescent="0.25">
      <c r="B92" s="161"/>
      <c r="C92" s="5" t="s">
        <v>12</v>
      </c>
      <c r="D92" s="114">
        <f t="shared" si="18"/>
        <v>654</v>
      </c>
      <c r="E92" s="3">
        <v>82</v>
      </c>
      <c r="F92" s="3">
        <v>572</v>
      </c>
      <c r="H92" s="114">
        <f t="shared" si="19"/>
        <v>79</v>
      </c>
      <c r="I92" s="3">
        <v>53</v>
      </c>
      <c r="J92" s="3">
        <v>26</v>
      </c>
      <c r="S92" s="115"/>
    </row>
    <row r="93" spans="2:19" ht="12.75" customHeight="1" x14ac:dyDescent="0.25">
      <c r="B93" s="162"/>
      <c r="C93" s="5" t="s">
        <v>13</v>
      </c>
      <c r="D93" s="114">
        <f t="shared" si="18"/>
        <v>421</v>
      </c>
      <c r="E93" s="3">
        <v>52</v>
      </c>
      <c r="F93" s="3">
        <v>369</v>
      </c>
      <c r="H93" s="114">
        <f t="shared" si="19"/>
        <v>52</v>
      </c>
      <c r="I93" s="3">
        <v>39</v>
      </c>
      <c r="J93" s="3">
        <v>13</v>
      </c>
      <c r="S93" s="115"/>
    </row>
    <row r="94" spans="2:19" ht="12.75" customHeight="1" x14ac:dyDescent="0.25">
      <c r="B94" s="160" t="s">
        <v>24</v>
      </c>
      <c r="C94" s="5" t="s">
        <v>14</v>
      </c>
      <c r="D94" s="114">
        <f t="shared" si="18"/>
        <v>320</v>
      </c>
      <c r="E94" s="3">
        <v>26</v>
      </c>
      <c r="F94" s="3">
        <v>294</v>
      </c>
      <c r="H94" s="114">
        <f t="shared" si="19"/>
        <v>26</v>
      </c>
      <c r="I94" s="3">
        <v>18</v>
      </c>
      <c r="J94" s="3">
        <v>8</v>
      </c>
      <c r="S94" s="115"/>
    </row>
    <row r="95" spans="2:19" ht="12.75" customHeight="1" x14ac:dyDescent="0.25">
      <c r="B95" s="161"/>
      <c r="C95" s="5" t="s">
        <v>15</v>
      </c>
      <c r="D95" s="114">
        <f t="shared" si="18"/>
        <v>420</v>
      </c>
      <c r="E95" s="3">
        <v>52</v>
      </c>
      <c r="F95" s="3">
        <v>368</v>
      </c>
      <c r="H95" s="114">
        <f t="shared" si="19"/>
        <v>52</v>
      </c>
      <c r="I95" s="3">
        <v>41</v>
      </c>
      <c r="J95" s="3">
        <v>11</v>
      </c>
      <c r="S95" s="115"/>
    </row>
    <row r="96" spans="2:19" ht="12.75" customHeight="1" x14ac:dyDescent="0.25">
      <c r="B96" s="161"/>
      <c r="C96" s="5" t="s">
        <v>16</v>
      </c>
      <c r="D96" s="114">
        <f t="shared" si="18"/>
        <v>330</v>
      </c>
      <c r="E96" s="3">
        <v>41</v>
      </c>
      <c r="F96" s="3">
        <v>289</v>
      </c>
      <c r="H96" s="114">
        <f t="shared" si="19"/>
        <v>40</v>
      </c>
      <c r="I96" s="3">
        <v>29</v>
      </c>
      <c r="J96" s="3">
        <v>11</v>
      </c>
      <c r="S96" s="115"/>
    </row>
    <row r="97" spans="2:19" ht="12.75" customHeight="1" x14ac:dyDescent="0.25">
      <c r="B97" s="162"/>
      <c r="C97" s="5" t="s">
        <v>17</v>
      </c>
      <c r="D97" s="114">
        <f t="shared" si="18"/>
        <v>458</v>
      </c>
      <c r="E97" s="3">
        <v>70</v>
      </c>
      <c r="F97" s="3">
        <v>388</v>
      </c>
      <c r="H97" s="114">
        <f t="shared" si="19"/>
        <v>68</v>
      </c>
      <c r="I97" s="3">
        <v>42</v>
      </c>
      <c r="J97" s="3">
        <v>26</v>
      </c>
      <c r="S97" s="115"/>
    </row>
    <row r="98" spans="2:19" ht="12.75" customHeight="1" x14ac:dyDescent="0.25">
      <c r="B98" s="21"/>
      <c r="C98" s="15"/>
      <c r="D98" s="15"/>
      <c r="E98" s="16"/>
      <c r="F98" s="16"/>
      <c r="H98" s="8"/>
      <c r="I98" s="8"/>
      <c r="J98" s="8"/>
      <c r="S98" s="115"/>
    </row>
    <row r="99" spans="2:19" x14ac:dyDescent="0.25">
      <c r="H99" s="8"/>
      <c r="I99" s="8"/>
      <c r="J99" s="8"/>
    </row>
    <row r="100" spans="2:19" x14ac:dyDescent="0.25">
      <c r="H100" s="8"/>
      <c r="I100" s="8"/>
      <c r="J100" s="8"/>
    </row>
    <row r="101" spans="2:19" x14ac:dyDescent="0.25">
      <c r="H101" s="8"/>
      <c r="I101" s="8"/>
      <c r="J101" s="8"/>
    </row>
    <row r="102" spans="2:19" x14ac:dyDescent="0.25">
      <c r="B102" s="8" t="s">
        <v>240</v>
      </c>
      <c r="H102" s="8"/>
      <c r="I102" s="8"/>
      <c r="J102" s="8"/>
    </row>
    <row r="103" spans="2:19" x14ac:dyDescent="0.25">
      <c r="H103" s="8"/>
      <c r="I103" s="8"/>
      <c r="J103" s="8"/>
    </row>
    <row r="104" spans="2:19" x14ac:dyDescent="0.25">
      <c r="H104" s="8"/>
      <c r="I104" s="8"/>
      <c r="J104" s="8"/>
    </row>
    <row r="105" spans="2:19" x14ac:dyDescent="0.25">
      <c r="H105" s="8"/>
      <c r="I105" s="8"/>
      <c r="J105" s="8"/>
    </row>
    <row r="106" spans="2:19" x14ac:dyDescent="0.25">
      <c r="H106" s="8"/>
      <c r="I106" s="8"/>
      <c r="J106" s="8"/>
    </row>
    <row r="107" spans="2:19" x14ac:dyDescent="0.25">
      <c r="H107" s="8"/>
      <c r="I107" s="8"/>
      <c r="J107" s="8"/>
    </row>
    <row r="108" spans="2:19" x14ac:dyDescent="0.25">
      <c r="H108" s="8"/>
      <c r="I108" s="8"/>
      <c r="J108" s="8"/>
    </row>
    <row r="109" spans="2:19" x14ac:dyDescent="0.25">
      <c r="H109" s="8"/>
      <c r="I109" s="8"/>
      <c r="J109" s="8"/>
    </row>
    <row r="110" spans="2:19" x14ac:dyDescent="0.25">
      <c r="H110" s="8"/>
      <c r="I110" s="8"/>
      <c r="J110" s="8"/>
    </row>
    <row r="111" spans="2:19" x14ac:dyDescent="0.25">
      <c r="H111" s="8"/>
      <c r="I111" s="8"/>
      <c r="J111" s="8"/>
    </row>
    <row r="112" spans="2:19" x14ac:dyDescent="0.25">
      <c r="H112" s="8"/>
      <c r="I112" s="8"/>
      <c r="J112" s="8"/>
    </row>
    <row r="113" spans="8:22" x14ac:dyDescent="0.25">
      <c r="H113" s="8"/>
      <c r="I113" s="8"/>
      <c r="J113" s="8"/>
      <c r="S113" s="8"/>
      <c r="T113" s="8"/>
      <c r="U113" s="8"/>
      <c r="V113" s="143"/>
    </row>
    <row r="114" spans="8:22" x14ac:dyDescent="0.25">
      <c r="H114" s="8"/>
      <c r="I114" s="8"/>
      <c r="J114" s="8"/>
      <c r="S114" s="8"/>
      <c r="T114" s="8"/>
      <c r="U114" s="8"/>
      <c r="V114" s="143"/>
    </row>
    <row r="115" spans="8:22" x14ac:dyDescent="0.25">
      <c r="H115" s="8"/>
      <c r="I115" s="8"/>
      <c r="J115" s="8"/>
      <c r="S115" s="8"/>
      <c r="T115" s="8"/>
      <c r="U115" s="8"/>
      <c r="V115" s="143"/>
    </row>
    <row r="116" spans="8:22" x14ac:dyDescent="0.25">
      <c r="H116" s="8"/>
      <c r="I116" s="8"/>
      <c r="J116" s="8"/>
      <c r="S116" s="8"/>
      <c r="T116" s="8"/>
      <c r="U116" s="8"/>
      <c r="V116" s="143"/>
    </row>
    <row r="117" spans="8:22" x14ac:dyDescent="0.25">
      <c r="H117" s="8"/>
      <c r="I117" s="8"/>
      <c r="J117" s="8"/>
      <c r="S117" s="8"/>
      <c r="T117" s="8"/>
      <c r="U117" s="8"/>
      <c r="V117" s="143"/>
    </row>
    <row r="118" spans="8:22" ht="15" customHeight="1" x14ac:dyDescent="0.25">
      <c r="H118" s="8"/>
      <c r="I118" s="8"/>
      <c r="J118" s="8"/>
      <c r="S118" s="8"/>
      <c r="T118" s="8"/>
      <c r="U118" s="8"/>
      <c r="V118" s="143"/>
    </row>
    <row r="119" spans="8:22" x14ac:dyDescent="0.25">
      <c r="H119" s="8"/>
      <c r="I119" s="8"/>
      <c r="J119" s="8"/>
      <c r="S119" s="8"/>
      <c r="T119" s="8"/>
      <c r="U119" s="8"/>
      <c r="V119" s="143"/>
    </row>
    <row r="120" spans="8:22" x14ac:dyDescent="0.25">
      <c r="H120" s="8"/>
      <c r="I120" s="8"/>
      <c r="J120" s="8"/>
      <c r="S120" s="8"/>
      <c r="T120" s="8"/>
      <c r="U120" s="8"/>
      <c r="V120" s="143"/>
    </row>
    <row r="121" spans="8:22" x14ac:dyDescent="0.25">
      <c r="H121" s="8"/>
      <c r="I121" s="8"/>
      <c r="J121" s="8"/>
      <c r="S121" s="8"/>
      <c r="T121" s="8"/>
      <c r="U121" s="8"/>
      <c r="V121" s="143"/>
    </row>
    <row r="122" spans="8:22" x14ac:dyDescent="0.25">
      <c r="H122" s="8"/>
      <c r="I122" s="8"/>
      <c r="J122" s="8"/>
      <c r="S122" s="8"/>
      <c r="T122" s="8"/>
      <c r="U122" s="8"/>
      <c r="V122" s="143"/>
    </row>
    <row r="123" spans="8:22" x14ac:dyDescent="0.25">
      <c r="H123" s="8"/>
      <c r="I123" s="8"/>
      <c r="J123" s="8"/>
      <c r="S123" s="8"/>
      <c r="T123" s="8"/>
      <c r="U123" s="8"/>
      <c r="V123" s="143"/>
    </row>
    <row r="124" spans="8:22" x14ac:dyDescent="0.25">
      <c r="H124" s="8"/>
      <c r="I124" s="8"/>
      <c r="J124" s="8"/>
      <c r="S124" s="8"/>
      <c r="T124" s="8"/>
      <c r="U124" s="8"/>
      <c r="V124" s="143"/>
    </row>
    <row r="125" spans="8:22" ht="15" customHeight="1" x14ac:dyDescent="0.25">
      <c r="H125" s="8"/>
      <c r="I125" s="8"/>
      <c r="J125" s="8"/>
      <c r="S125" s="8"/>
      <c r="T125" s="8"/>
      <c r="U125" s="8"/>
      <c r="V125" s="143"/>
    </row>
    <row r="126" spans="8:22" x14ac:dyDescent="0.25">
      <c r="H126" s="8"/>
      <c r="I126" s="8"/>
      <c r="J126" s="8"/>
      <c r="S126" s="8"/>
      <c r="T126" s="8"/>
      <c r="U126" s="8"/>
      <c r="V126" s="143"/>
    </row>
    <row r="127" spans="8:22" x14ac:dyDescent="0.25">
      <c r="H127" s="8"/>
      <c r="I127" s="8"/>
      <c r="J127" s="8"/>
      <c r="S127" s="8"/>
      <c r="T127" s="8"/>
      <c r="U127" s="8"/>
      <c r="V127" s="143"/>
    </row>
    <row r="128" spans="8:22" x14ac:dyDescent="0.25">
      <c r="H128" s="8"/>
      <c r="I128" s="8"/>
      <c r="J128" s="8"/>
      <c r="S128" s="8"/>
      <c r="T128" s="8"/>
      <c r="U128" s="8"/>
      <c r="V128" s="143"/>
    </row>
    <row r="129" spans="8:22" x14ac:dyDescent="0.25">
      <c r="H129" s="8"/>
      <c r="I129" s="8"/>
      <c r="J129" s="8"/>
      <c r="S129" s="8"/>
      <c r="T129" s="8"/>
      <c r="U129" s="8"/>
      <c r="V129" s="143"/>
    </row>
    <row r="130" spans="8:22" ht="15" customHeight="1" x14ac:dyDescent="0.25">
      <c r="H130" s="8"/>
      <c r="I130" s="8"/>
      <c r="J130" s="8"/>
      <c r="S130" s="8"/>
      <c r="T130" s="8"/>
      <c r="U130" s="8"/>
      <c r="V130" s="143"/>
    </row>
    <row r="131" spans="8:22" x14ac:dyDescent="0.25">
      <c r="H131" s="8"/>
      <c r="I131" s="8"/>
      <c r="J131" s="8"/>
      <c r="S131" s="8"/>
      <c r="T131" s="8"/>
      <c r="U131" s="8"/>
      <c r="V131" s="143"/>
    </row>
    <row r="132" spans="8:22" x14ac:dyDescent="0.25">
      <c r="H132" s="8"/>
      <c r="I132" s="8"/>
      <c r="J132" s="8"/>
      <c r="S132" s="8"/>
      <c r="T132" s="8"/>
      <c r="U132" s="8"/>
      <c r="V132" s="143"/>
    </row>
    <row r="133" spans="8:22" x14ac:dyDescent="0.25">
      <c r="H133" s="8"/>
      <c r="I133" s="8"/>
      <c r="J133" s="8"/>
      <c r="S133" s="8"/>
      <c r="T133" s="8"/>
      <c r="U133" s="8"/>
      <c r="V133" s="143"/>
    </row>
    <row r="134" spans="8:22" x14ac:dyDescent="0.25">
      <c r="H134" s="8"/>
      <c r="I134" s="8"/>
      <c r="J134" s="8"/>
      <c r="S134" s="8"/>
      <c r="T134" s="8"/>
      <c r="U134" s="8"/>
    </row>
    <row r="135" spans="8:22" x14ac:dyDescent="0.25">
      <c r="H135" s="8"/>
      <c r="I135" s="8"/>
      <c r="J135" s="8"/>
      <c r="S135" s="8"/>
      <c r="T135" s="8"/>
      <c r="U135" s="8"/>
    </row>
    <row r="136" spans="8:22" x14ac:dyDescent="0.25">
      <c r="H136" s="8"/>
      <c r="I136" s="8"/>
      <c r="J136" s="8"/>
      <c r="S136" s="8"/>
      <c r="T136" s="8"/>
      <c r="U136" s="8"/>
    </row>
    <row r="137" spans="8:22" x14ac:dyDescent="0.25">
      <c r="H137" s="8"/>
      <c r="I137" s="8"/>
      <c r="J137" s="8"/>
    </row>
    <row r="138" spans="8:22" x14ac:dyDescent="0.25">
      <c r="H138" s="8"/>
      <c r="I138" s="8"/>
      <c r="J138" s="8"/>
    </row>
    <row r="139" spans="8:22" x14ac:dyDescent="0.25">
      <c r="H139" s="8"/>
      <c r="I139" s="8"/>
      <c r="J139" s="8"/>
    </row>
    <row r="140" spans="8:22" x14ac:dyDescent="0.25">
      <c r="H140" s="8"/>
      <c r="I140" s="8"/>
      <c r="J140" s="8"/>
    </row>
    <row r="141" spans="8:22" x14ac:dyDescent="0.25">
      <c r="H141" s="8"/>
      <c r="I141" s="8"/>
      <c r="J141" s="8"/>
    </row>
    <row r="142" spans="8:22" x14ac:dyDescent="0.25">
      <c r="H142" s="8"/>
      <c r="I142" s="8"/>
      <c r="J142" s="8"/>
    </row>
    <row r="143" spans="8:22" x14ac:dyDescent="0.25">
      <c r="H143" s="8"/>
      <c r="I143" s="8"/>
      <c r="J143" s="8"/>
    </row>
    <row r="144" spans="8:22" x14ac:dyDescent="0.25">
      <c r="H144" s="8"/>
      <c r="I144" s="8"/>
      <c r="J144" s="8"/>
    </row>
    <row r="145" spans="8:22" x14ac:dyDescent="0.25">
      <c r="H145" s="8"/>
      <c r="I145" s="8"/>
      <c r="J145" s="8"/>
      <c r="S145" s="8"/>
      <c r="T145" s="8"/>
      <c r="U145" s="8"/>
      <c r="V145" s="8"/>
    </row>
    <row r="146" spans="8:22" x14ac:dyDescent="0.25">
      <c r="H146" s="8"/>
      <c r="I146" s="8"/>
      <c r="J146" s="8"/>
      <c r="S146" s="8"/>
      <c r="T146" s="8"/>
      <c r="U146" s="8"/>
      <c r="V146" s="8"/>
    </row>
    <row r="147" spans="8:22" x14ac:dyDescent="0.25">
      <c r="H147" s="8"/>
      <c r="I147" s="8"/>
      <c r="J147" s="8"/>
      <c r="S147" s="8"/>
      <c r="T147" s="8"/>
      <c r="U147" s="8"/>
      <c r="V147" s="8"/>
    </row>
    <row r="148" spans="8:22" x14ac:dyDescent="0.25">
      <c r="H148" s="8"/>
      <c r="I148" s="8"/>
      <c r="J148" s="8"/>
      <c r="S148" s="8"/>
      <c r="T148" s="8"/>
      <c r="U148" s="8"/>
      <c r="V148" s="8"/>
    </row>
    <row r="149" spans="8:22" x14ac:dyDescent="0.25">
      <c r="H149" s="8"/>
      <c r="I149" s="8"/>
      <c r="J149" s="8"/>
      <c r="S149" s="8"/>
      <c r="T149" s="8"/>
      <c r="U149" s="8"/>
      <c r="V149" s="8"/>
    </row>
    <row r="150" spans="8:22" x14ac:dyDescent="0.25">
      <c r="H150" s="8"/>
      <c r="I150" s="8"/>
      <c r="J150" s="8"/>
      <c r="S150" s="8"/>
      <c r="T150" s="8"/>
      <c r="U150" s="8"/>
      <c r="V150" s="8"/>
    </row>
    <row r="151" spans="8:22" x14ac:dyDescent="0.25">
      <c r="H151" s="8"/>
      <c r="I151" s="8"/>
      <c r="J151" s="8"/>
      <c r="S151" s="8"/>
      <c r="T151" s="8"/>
      <c r="U151" s="8"/>
      <c r="V151" s="8"/>
    </row>
    <row r="152" spans="8:22" x14ac:dyDescent="0.25">
      <c r="H152" s="8"/>
      <c r="I152" s="8"/>
      <c r="J152" s="8"/>
      <c r="S152" s="8"/>
      <c r="T152" s="8"/>
      <c r="U152" s="8"/>
      <c r="V152" s="8"/>
    </row>
    <row r="153" spans="8:22" x14ac:dyDescent="0.25">
      <c r="H153" s="8"/>
      <c r="I153" s="8"/>
      <c r="J153" s="8"/>
      <c r="S153" s="8"/>
      <c r="T153" s="8"/>
      <c r="U153" s="8"/>
      <c r="V153" s="8"/>
    </row>
    <row r="154" spans="8:22" x14ac:dyDescent="0.25">
      <c r="H154" s="8"/>
      <c r="I154" s="8"/>
      <c r="J154" s="8"/>
      <c r="S154" s="8"/>
      <c r="T154" s="8"/>
      <c r="U154" s="8"/>
      <c r="V154" s="8"/>
    </row>
    <row r="155" spans="8:22" x14ac:dyDescent="0.25">
      <c r="H155" s="8"/>
      <c r="I155" s="8"/>
      <c r="J155" s="8"/>
      <c r="S155" s="8"/>
      <c r="T155" s="8"/>
      <c r="U155" s="8"/>
      <c r="V155" s="8"/>
    </row>
    <row r="156" spans="8:22" x14ac:dyDescent="0.25">
      <c r="H156" s="8"/>
      <c r="I156" s="8"/>
      <c r="J156" s="8"/>
      <c r="S156" s="8"/>
      <c r="T156" s="8"/>
      <c r="U156" s="8"/>
      <c r="V156" s="8"/>
    </row>
    <row r="157" spans="8:22" x14ac:dyDescent="0.25">
      <c r="H157" s="8"/>
      <c r="I157" s="8"/>
      <c r="J157" s="8"/>
      <c r="S157" s="8"/>
      <c r="T157" s="8"/>
      <c r="U157" s="8"/>
      <c r="V157" s="8"/>
    </row>
    <row r="158" spans="8:22" x14ac:dyDescent="0.25">
      <c r="H158" s="8"/>
      <c r="I158" s="8"/>
      <c r="J158" s="8"/>
      <c r="S158" s="8"/>
      <c r="T158" s="8"/>
      <c r="U158" s="8"/>
      <c r="V158" s="8"/>
    </row>
    <row r="159" spans="8:22" x14ac:dyDescent="0.25">
      <c r="H159" s="8"/>
      <c r="I159" s="8"/>
      <c r="J159" s="8"/>
      <c r="S159" s="8"/>
      <c r="T159" s="8"/>
      <c r="U159" s="8"/>
      <c r="V159" s="8"/>
    </row>
    <row r="160" spans="8:22" x14ac:dyDescent="0.25">
      <c r="H160" s="8"/>
      <c r="I160" s="8"/>
      <c r="J160" s="8"/>
      <c r="S160" s="8"/>
      <c r="T160" s="8"/>
      <c r="U160" s="8"/>
      <c r="V160" s="8"/>
    </row>
    <row r="161" spans="8:22" x14ac:dyDescent="0.25">
      <c r="H161" s="8"/>
      <c r="I161" s="8"/>
      <c r="J161" s="8"/>
      <c r="S161" s="8"/>
      <c r="T161" s="8"/>
      <c r="U161" s="8"/>
      <c r="V161" s="8"/>
    </row>
    <row r="162" spans="8:22" x14ac:dyDescent="0.25">
      <c r="H162" s="8"/>
      <c r="I162" s="8"/>
      <c r="J162" s="8"/>
      <c r="S162" s="8"/>
      <c r="T162" s="8"/>
      <c r="U162" s="8"/>
      <c r="V162" s="8"/>
    </row>
    <row r="163" spans="8:22" x14ac:dyDescent="0.25">
      <c r="H163" s="8"/>
      <c r="I163" s="8"/>
      <c r="J163" s="8"/>
      <c r="S163" s="8"/>
      <c r="T163" s="8"/>
      <c r="U163" s="8"/>
      <c r="V163" s="8"/>
    </row>
    <row r="164" spans="8:22" x14ac:dyDescent="0.25">
      <c r="H164" s="8"/>
      <c r="I164" s="8"/>
      <c r="J164" s="8"/>
      <c r="S164" s="8"/>
      <c r="T164" s="8"/>
      <c r="U164" s="8"/>
      <c r="V164" s="8"/>
    </row>
    <row r="165" spans="8:22" x14ac:dyDescent="0.25">
      <c r="H165" s="8"/>
      <c r="I165" s="8"/>
      <c r="J165" s="8"/>
      <c r="S165" s="8"/>
      <c r="T165" s="8"/>
      <c r="U165" s="8"/>
      <c r="V165" s="8"/>
    </row>
    <row r="166" spans="8:22" x14ac:dyDescent="0.25">
      <c r="H166" s="8"/>
      <c r="I166" s="8"/>
      <c r="J166" s="8"/>
      <c r="S166" s="8"/>
      <c r="T166" s="8"/>
      <c r="U166" s="8"/>
      <c r="V166" s="8"/>
    </row>
    <row r="167" spans="8:22" x14ac:dyDescent="0.25">
      <c r="H167" s="8"/>
      <c r="I167" s="8"/>
      <c r="J167" s="8"/>
      <c r="S167" s="8"/>
      <c r="T167" s="8"/>
      <c r="U167" s="8"/>
      <c r="V167" s="8"/>
    </row>
    <row r="168" spans="8:22" x14ac:dyDescent="0.25">
      <c r="H168" s="8"/>
      <c r="I168" s="8"/>
      <c r="J168" s="8"/>
      <c r="S168" s="8"/>
      <c r="T168" s="8"/>
      <c r="U168" s="8"/>
      <c r="V168" s="8"/>
    </row>
    <row r="169" spans="8:22" x14ac:dyDescent="0.25">
      <c r="H169" s="8"/>
      <c r="I169" s="8"/>
      <c r="J169" s="8"/>
      <c r="S169" s="8"/>
      <c r="T169" s="8"/>
      <c r="U169" s="8"/>
      <c r="V169" s="8"/>
    </row>
    <row r="170" spans="8:22" x14ac:dyDescent="0.25">
      <c r="H170" s="8"/>
      <c r="I170" s="8"/>
      <c r="J170" s="8"/>
      <c r="S170" s="8"/>
      <c r="T170" s="8"/>
      <c r="U170" s="8"/>
      <c r="V170" s="8"/>
    </row>
    <row r="171" spans="8:22" x14ac:dyDescent="0.25">
      <c r="H171" s="8"/>
      <c r="I171" s="8"/>
      <c r="J171" s="8"/>
      <c r="S171" s="8"/>
      <c r="T171" s="8"/>
      <c r="U171" s="8"/>
      <c r="V171" s="8"/>
    </row>
    <row r="172" spans="8:22" x14ac:dyDescent="0.25">
      <c r="H172" s="8"/>
      <c r="I172" s="8"/>
      <c r="J172" s="8"/>
      <c r="S172" s="8"/>
      <c r="T172" s="8"/>
      <c r="U172" s="8"/>
      <c r="V172" s="8"/>
    </row>
    <row r="173" spans="8:22" x14ac:dyDescent="0.25">
      <c r="H173" s="8"/>
      <c r="I173" s="8"/>
      <c r="J173" s="8"/>
      <c r="S173" s="8"/>
      <c r="T173" s="8"/>
      <c r="U173" s="8"/>
      <c r="V173" s="8"/>
    </row>
    <row r="174" spans="8:22" x14ac:dyDescent="0.25">
      <c r="H174" s="8"/>
      <c r="I174" s="8"/>
      <c r="J174" s="8"/>
      <c r="S174" s="8"/>
      <c r="T174" s="8"/>
      <c r="U174" s="8"/>
      <c r="V174" s="8"/>
    </row>
    <row r="175" spans="8:22" x14ac:dyDescent="0.25">
      <c r="H175" s="8"/>
      <c r="I175" s="8"/>
      <c r="J175" s="8"/>
      <c r="S175" s="8"/>
      <c r="T175" s="8"/>
      <c r="U175" s="8"/>
      <c r="V175" s="8"/>
    </row>
    <row r="176" spans="8:22" x14ac:dyDescent="0.25">
      <c r="H176" s="8"/>
      <c r="I176" s="8"/>
      <c r="J176" s="8"/>
      <c r="S176" s="8"/>
      <c r="T176" s="8"/>
      <c r="U176" s="8"/>
      <c r="V176" s="8"/>
    </row>
    <row r="177" spans="8:22" x14ac:dyDescent="0.25">
      <c r="H177" s="8"/>
      <c r="I177" s="8"/>
      <c r="J177" s="8"/>
      <c r="S177" s="8"/>
      <c r="T177" s="8"/>
      <c r="U177" s="8"/>
      <c r="V177" s="8"/>
    </row>
    <row r="178" spans="8:22" x14ac:dyDescent="0.25">
      <c r="H178" s="8"/>
      <c r="I178" s="8"/>
      <c r="J178" s="8"/>
      <c r="S178" s="8"/>
      <c r="T178" s="8"/>
      <c r="U178" s="8"/>
      <c r="V178" s="8"/>
    </row>
    <row r="179" spans="8:22" x14ac:dyDescent="0.25">
      <c r="H179" s="8"/>
      <c r="I179" s="8"/>
      <c r="J179" s="8"/>
      <c r="S179" s="8"/>
      <c r="T179" s="8"/>
      <c r="U179" s="8"/>
      <c r="V179" s="8"/>
    </row>
    <row r="180" spans="8:22" x14ac:dyDescent="0.25">
      <c r="H180" s="8"/>
      <c r="I180" s="8"/>
      <c r="J180" s="8"/>
      <c r="S180" s="8"/>
      <c r="T180" s="8"/>
      <c r="U180" s="8"/>
      <c r="V180" s="8"/>
    </row>
    <row r="181" spans="8:22" x14ac:dyDescent="0.25">
      <c r="H181" s="8"/>
      <c r="I181" s="8"/>
      <c r="J181" s="8"/>
      <c r="S181" s="8"/>
      <c r="T181" s="8"/>
      <c r="U181" s="8"/>
      <c r="V181" s="8"/>
    </row>
    <row r="182" spans="8:22" x14ac:dyDescent="0.25">
      <c r="H182" s="8"/>
      <c r="I182" s="8"/>
      <c r="J182" s="8"/>
      <c r="S182" s="8"/>
      <c r="T182" s="8"/>
      <c r="U182" s="8"/>
      <c r="V182" s="8"/>
    </row>
    <row r="183" spans="8:22" x14ac:dyDescent="0.25">
      <c r="H183" s="8"/>
      <c r="I183" s="8"/>
      <c r="J183" s="8"/>
      <c r="S183" s="8"/>
      <c r="T183" s="8"/>
      <c r="U183" s="8"/>
      <c r="V183" s="8"/>
    </row>
    <row r="184" spans="8:22" x14ac:dyDescent="0.25">
      <c r="H184" s="8"/>
      <c r="I184" s="8"/>
      <c r="J184" s="8"/>
      <c r="S184" s="8"/>
      <c r="T184" s="8"/>
      <c r="U184" s="8"/>
      <c r="V184" s="8"/>
    </row>
    <row r="185" spans="8:22" x14ac:dyDescent="0.25">
      <c r="H185" s="8"/>
      <c r="I185" s="8"/>
      <c r="J185" s="8"/>
      <c r="S185" s="8"/>
      <c r="T185" s="8"/>
      <c r="U185" s="8"/>
      <c r="V185" s="8"/>
    </row>
    <row r="186" spans="8:22" x14ac:dyDescent="0.25">
      <c r="H186" s="8"/>
      <c r="I186" s="8"/>
      <c r="J186" s="8"/>
      <c r="S186" s="8"/>
      <c r="T186" s="8"/>
      <c r="U186" s="8"/>
      <c r="V186" s="8"/>
    </row>
    <row r="187" spans="8:22" x14ac:dyDescent="0.25">
      <c r="H187" s="8"/>
      <c r="I187" s="8"/>
      <c r="J187" s="8"/>
      <c r="S187" s="8"/>
      <c r="T187" s="8"/>
      <c r="U187" s="8"/>
      <c r="V187" s="8"/>
    </row>
    <row r="188" spans="8:22" x14ac:dyDescent="0.25">
      <c r="H188" s="8"/>
      <c r="I188" s="8"/>
      <c r="J188" s="8"/>
      <c r="S188" s="8"/>
      <c r="T188" s="8"/>
      <c r="U188" s="8"/>
      <c r="V188" s="8"/>
    </row>
    <row r="189" spans="8:22" x14ac:dyDescent="0.25">
      <c r="H189" s="8"/>
      <c r="I189" s="8"/>
      <c r="J189" s="8"/>
      <c r="S189" s="8"/>
      <c r="T189" s="8"/>
      <c r="U189" s="8"/>
      <c r="V189" s="8"/>
    </row>
    <row r="190" spans="8:22" x14ac:dyDescent="0.25">
      <c r="H190" s="8"/>
      <c r="I190" s="8"/>
      <c r="J190" s="8"/>
      <c r="S190" s="8"/>
      <c r="T190" s="8"/>
      <c r="U190" s="8"/>
      <c r="V190" s="8"/>
    </row>
    <row r="191" spans="8:22" x14ac:dyDescent="0.25">
      <c r="H191" s="8"/>
      <c r="I191" s="8"/>
      <c r="J191" s="8"/>
      <c r="S191" s="8"/>
      <c r="T191" s="8"/>
      <c r="U191" s="8"/>
      <c r="V191" s="8"/>
    </row>
    <row r="192" spans="8:22" x14ac:dyDescent="0.25">
      <c r="H192" s="8"/>
      <c r="I192" s="8"/>
      <c r="J192" s="8"/>
      <c r="S192" s="8"/>
      <c r="T192" s="8"/>
      <c r="U192" s="8"/>
      <c r="V192" s="8"/>
    </row>
    <row r="193" spans="8:22" x14ac:dyDescent="0.25">
      <c r="H193" s="8"/>
      <c r="I193" s="8"/>
      <c r="J193" s="8"/>
      <c r="S193" s="8"/>
      <c r="T193" s="8"/>
      <c r="U193" s="8"/>
      <c r="V193" s="8"/>
    </row>
    <row r="194" spans="8:22" x14ac:dyDescent="0.25">
      <c r="H194" s="8"/>
      <c r="I194" s="8"/>
      <c r="J194" s="8"/>
      <c r="S194" s="8"/>
      <c r="T194" s="8"/>
      <c r="U194" s="8"/>
      <c r="V194" s="8"/>
    </row>
    <row r="195" spans="8:22" x14ac:dyDescent="0.25">
      <c r="H195" s="8"/>
      <c r="I195" s="8"/>
      <c r="J195" s="8"/>
      <c r="S195" s="8"/>
      <c r="T195" s="8"/>
      <c r="U195" s="8"/>
      <c r="V195" s="8"/>
    </row>
    <row r="196" spans="8:22" x14ac:dyDescent="0.25">
      <c r="H196" s="8"/>
      <c r="I196" s="8"/>
      <c r="J196" s="8"/>
      <c r="S196" s="8"/>
      <c r="T196" s="8"/>
      <c r="U196" s="8"/>
      <c r="V196" s="8"/>
    </row>
    <row r="197" spans="8:22" x14ac:dyDescent="0.25">
      <c r="H197" s="8"/>
      <c r="I197" s="8"/>
      <c r="J197" s="8"/>
      <c r="S197" s="8"/>
      <c r="T197" s="8"/>
      <c r="U197" s="8"/>
      <c r="V197" s="8"/>
    </row>
    <row r="198" spans="8:22" x14ac:dyDescent="0.25">
      <c r="H198" s="8"/>
      <c r="I198" s="8"/>
      <c r="J198" s="8"/>
      <c r="S198" s="8"/>
      <c r="T198" s="8"/>
      <c r="U198" s="8"/>
      <c r="V198" s="8"/>
    </row>
    <row r="199" spans="8:22" x14ac:dyDescent="0.25">
      <c r="H199" s="8"/>
      <c r="I199" s="8"/>
      <c r="J199" s="8"/>
      <c r="S199" s="8"/>
      <c r="T199" s="8"/>
      <c r="U199" s="8"/>
      <c r="V199" s="8"/>
    </row>
    <row r="200" spans="8:22" x14ac:dyDescent="0.25">
      <c r="H200" s="8"/>
      <c r="I200" s="8"/>
      <c r="J200" s="8"/>
    </row>
    <row r="201" spans="8:22" x14ac:dyDescent="0.25">
      <c r="H201" s="8"/>
      <c r="I201" s="8"/>
      <c r="J201" s="8"/>
    </row>
    <row r="202" spans="8:22" x14ac:dyDescent="0.25">
      <c r="H202" s="8"/>
      <c r="I202" s="8"/>
      <c r="J202" s="8"/>
    </row>
    <row r="203" spans="8:22" x14ac:dyDescent="0.25">
      <c r="H203" s="8"/>
      <c r="I203" s="8"/>
      <c r="J203" s="8"/>
    </row>
    <row r="204" spans="8:22" x14ac:dyDescent="0.25">
      <c r="H204" s="8"/>
      <c r="I204" s="8"/>
      <c r="J204" s="8"/>
    </row>
    <row r="205" spans="8:22" x14ac:dyDescent="0.25">
      <c r="H205" s="8"/>
      <c r="I205" s="8"/>
      <c r="J205" s="8"/>
    </row>
    <row r="206" spans="8:22" x14ac:dyDescent="0.25">
      <c r="H206" s="8"/>
      <c r="I206" s="8"/>
      <c r="J206" s="8"/>
    </row>
    <row r="207" spans="8:22" x14ac:dyDescent="0.25">
      <c r="H207" s="8"/>
      <c r="I207" s="8"/>
      <c r="J207" s="8"/>
    </row>
    <row r="208" spans="8:22" x14ac:dyDescent="0.25">
      <c r="H208" s="8"/>
      <c r="I208" s="8"/>
      <c r="J208" s="8"/>
    </row>
    <row r="209" spans="8:10" x14ac:dyDescent="0.25">
      <c r="H209" s="8"/>
      <c r="I209" s="8"/>
      <c r="J209" s="8"/>
    </row>
    <row r="210" spans="8:10" x14ac:dyDescent="0.25">
      <c r="H210" s="8"/>
      <c r="I210" s="8"/>
      <c r="J210" s="8"/>
    </row>
    <row r="211" spans="8:10" x14ac:dyDescent="0.25">
      <c r="H211" s="8"/>
      <c r="I211" s="8"/>
      <c r="J211" s="8"/>
    </row>
    <row r="212" spans="8:10" x14ac:dyDescent="0.25">
      <c r="H212" s="8"/>
      <c r="I212" s="8"/>
      <c r="J212" s="8"/>
    </row>
    <row r="213" spans="8:10" x14ac:dyDescent="0.25">
      <c r="H213" s="8"/>
      <c r="I213" s="8"/>
      <c r="J213" s="8"/>
    </row>
    <row r="214" spans="8:10" x14ac:dyDescent="0.25">
      <c r="H214" s="8"/>
      <c r="I214" s="8"/>
      <c r="J214" s="8"/>
    </row>
    <row r="215" spans="8:10" x14ac:dyDescent="0.25">
      <c r="H215" s="8"/>
      <c r="I215" s="8"/>
      <c r="J215" s="8"/>
    </row>
    <row r="216" spans="8:10" x14ac:dyDescent="0.25">
      <c r="H216" s="8"/>
      <c r="I216" s="8"/>
      <c r="J216" s="8"/>
    </row>
    <row r="217" spans="8:10" x14ac:dyDescent="0.25">
      <c r="H217" s="8"/>
      <c r="I217" s="8"/>
      <c r="J217" s="8"/>
    </row>
    <row r="218" spans="8:10" x14ac:dyDescent="0.25">
      <c r="H218" s="8"/>
      <c r="I218" s="8"/>
      <c r="J218" s="8"/>
    </row>
    <row r="219" spans="8:10" x14ac:dyDescent="0.25">
      <c r="H219" s="8"/>
      <c r="I219" s="8"/>
      <c r="J219" s="8"/>
    </row>
    <row r="220" spans="8:10" x14ac:dyDescent="0.25">
      <c r="H220" s="8"/>
      <c r="I220" s="8"/>
      <c r="J220" s="8"/>
    </row>
    <row r="221" spans="8:10" x14ac:dyDescent="0.25">
      <c r="H221" s="8"/>
      <c r="I221" s="8"/>
      <c r="J221" s="8"/>
    </row>
    <row r="222" spans="8:10" x14ac:dyDescent="0.25">
      <c r="H222" s="8"/>
      <c r="I222" s="8"/>
      <c r="J222" s="8"/>
    </row>
    <row r="223" spans="8:10" x14ac:dyDescent="0.25">
      <c r="H223" s="8"/>
      <c r="I223" s="8"/>
      <c r="J223" s="8"/>
    </row>
    <row r="224" spans="8:10" x14ac:dyDescent="0.25">
      <c r="H224" s="8"/>
      <c r="I224" s="8"/>
      <c r="J224" s="8"/>
    </row>
    <row r="225" spans="8:10" x14ac:dyDescent="0.25">
      <c r="H225" s="8"/>
      <c r="I225" s="8"/>
      <c r="J225" s="8"/>
    </row>
    <row r="226" spans="8:10" x14ac:dyDescent="0.25">
      <c r="H226" s="8"/>
      <c r="I226" s="8"/>
      <c r="J226" s="8"/>
    </row>
    <row r="227" spans="8:10" x14ac:dyDescent="0.25">
      <c r="H227" s="8"/>
      <c r="I227" s="8"/>
      <c r="J227" s="8"/>
    </row>
    <row r="228" spans="8:10" x14ac:dyDescent="0.25">
      <c r="H228" s="8"/>
      <c r="I228" s="8"/>
      <c r="J228" s="8"/>
    </row>
    <row r="229" spans="8:10" x14ac:dyDescent="0.25">
      <c r="H229" s="8"/>
      <c r="I229" s="8"/>
      <c r="J229" s="8"/>
    </row>
    <row r="230" spans="8:10" x14ac:dyDescent="0.25">
      <c r="H230" s="8"/>
      <c r="I230" s="8"/>
      <c r="J230" s="8"/>
    </row>
    <row r="231" spans="8:10" x14ac:dyDescent="0.25">
      <c r="H231" s="8"/>
      <c r="I231" s="8"/>
      <c r="J231" s="8"/>
    </row>
    <row r="232" spans="8:10" x14ac:dyDescent="0.25">
      <c r="H232" s="8"/>
      <c r="I232" s="8"/>
      <c r="J232" s="8"/>
    </row>
    <row r="233" spans="8:10" x14ac:dyDescent="0.25">
      <c r="H233" s="8"/>
      <c r="I233" s="8"/>
      <c r="J233" s="8"/>
    </row>
    <row r="234" spans="8:10" x14ac:dyDescent="0.25">
      <c r="H234" s="8"/>
      <c r="I234" s="8"/>
      <c r="J234" s="8"/>
    </row>
    <row r="235" spans="8:10" x14ac:dyDescent="0.25">
      <c r="H235" s="8"/>
      <c r="I235" s="8"/>
      <c r="J235" s="8"/>
    </row>
    <row r="236" spans="8:10" x14ac:dyDescent="0.25">
      <c r="H236" s="8"/>
      <c r="I236" s="8"/>
      <c r="J236" s="8"/>
    </row>
    <row r="237" spans="8:10" x14ac:dyDescent="0.25">
      <c r="H237" s="8"/>
      <c r="I237" s="8"/>
      <c r="J237" s="8"/>
    </row>
    <row r="238" spans="8:10" x14ac:dyDescent="0.25">
      <c r="H238" s="8"/>
      <c r="I238" s="8"/>
      <c r="J238" s="8"/>
    </row>
    <row r="239" spans="8:10" x14ac:dyDescent="0.25">
      <c r="H239" s="8"/>
      <c r="I239" s="8"/>
      <c r="J239" s="8"/>
    </row>
    <row r="240" spans="8:10" x14ac:dyDescent="0.25">
      <c r="H240" s="8"/>
      <c r="I240" s="8"/>
      <c r="J240" s="8"/>
    </row>
    <row r="241" spans="8:10" x14ac:dyDescent="0.25">
      <c r="H241" s="8"/>
      <c r="I241" s="8"/>
      <c r="J241" s="8"/>
    </row>
    <row r="242" spans="8:10" x14ac:dyDescent="0.25">
      <c r="H242" s="8"/>
      <c r="I242" s="8"/>
      <c r="J242" s="8"/>
    </row>
    <row r="243" spans="8:10" x14ac:dyDescent="0.25">
      <c r="H243" s="8"/>
      <c r="I243" s="8"/>
      <c r="J243" s="8"/>
    </row>
    <row r="244" spans="8:10" x14ac:dyDescent="0.25">
      <c r="H244" s="8"/>
      <c r="I244" s="8"/>
      <c r="J244" s="8"/>
    </row>
    <row r="245" spans="8:10" x14ac:dyDescent="0.25">
      <c r="H245" s="8"/>
      <c r="I245" s="8"/>
      <c r="J245" s="8"/>
    </row>
    <row r="246" spans="8:10" x14ac:dyDescent="0.25">
      <c r="H246" s="8"/>
      <c r="I246" s="8"/>
      <c r="J246" s="8"/>
    </row>
    <row r="247" spans="8:10" x14ac:dyDescent="0.25">
      <c r="H247" s="8"/>
      <c r="I247" s="8"/>
      <c r="J247" s="8"/>
    </row>
    <row r="248" spans="8:10" x14ac:dyDescent="0.25">
      <c r="H248" s="8"/>
      <c r="I248" s="8"/>
      <c r="J248" s="8"/>
    </row>
    <row r="249" spans="8:10" x14ac:dyDescent="0.25">
      <c r="H249" s="8"/>
      <c r="I249" s="8"/>
      <c r="J249" s="8"/>
    </row>
    <row r="250" spans="8:10" x14ac:dyDescent="0.25">
      <c r="H250" s="8"/>
      <c r="I250" s="8"/>
      <c r="J250" s="8"/>
    </row>
    <row r="251" spans="8:10" x14ac:dyDescent="0.25">
      <c r="H251" s="8"/>
      <c r="I251" s="8"/>
      <c r="J251" s="8"/>
    </row>
    <row r="252" spans="8:10" x14ac:dyDescent="0.25">
      <c r="H252" s="8"/>
      <c r="I252" s="8"/>
      <c r="J252" s="8"/>
    </row>
    <row r="253" spans="8:10" x14ac:dyDescent="0.25">
      <c r="H253" s="8"/>
      <c r="I253" s="8"/>
      <c r="J253" s="8"/>
    </row>
    <row r="254" spans="8:10" x14ac:dyDescent="0.25">
      <c r="H254" s="8"/>
      <c r="I254" s="8"/>
      <c r="J254" s="8"/>
    </row>
    <row r="255" spans="8:10" x14ac:dyDescent="0.25">
      <c r="H255" s="8"/>
      <c r="I255" s="8"/>
      <c r="J255" s="8"/>
    </row>
    <row r="256" spans="8:10" x14ac:dyDescent="0.25">
      <c r="H256" s="8"/>
      <c r="I256" s="8"/>
      <c r="J256" s="8"/>
    </row>
    <row r="257" spans="8:10" x14ac:dyDescent="0.25">
      <c r="H257" s="8"/>
      <c r="I257" s="8"/>
      <c r="J257" s="8"/>
    </row>
    <row r="258" spans="8:10" x14ac:dyDescent="0.25">
      <c r="H258" s="8"/>
      <c r="I258" s="8"/>
      <c r="J258" s="8"/>
    </row>
    <row r="259" spans="8:10" x14ac:dyDescent="0.25">
      <c r="H259" s="8"/>
      <c r="I259" s="8"/>
      <c r="J259" s="8"/>
    </row>
    <row r="260" spans="8:10" x14ac:dyDescent="0.25">
      <c r="H260" s="8"/>
      <c r="I260" s="8"/>
      <c r="J260" s="8"/>
    </row>
    <row r="261" spans="8:10" x14ac:dyDescent="0.25">
      <c r="H261" s="8"/>
      <c r="I261" s="8"/>
      <c r="J261" s="8"/>
    </row>
    <row r="262" spans="8:10" x14ac:dyDescent="0.25">
      <c r="H262" s="8"/>
      <c r="I262" s="8"/>
      <c r="J262" s="8"/>
    </row>
    <row r="263" spans="8:10" x14ac:dyDescent="0.25">
      <c r="H263" s="8"/>
      <c r="I263" s="8"/>
      <c r="J263" s="8"/>
    </row>
    <row r="264" spans="8:10" x14ac:dyDescent="0.25">
      <c r="H264" s="8"/>
      <c r="I264" s="8"/>
      <c r="J264" s="8"/>
    </row>
    <row r="265" spans="8:10" x14ac:dyDescent="0.25">
      <c r="H265" s="8"/>
      <c r="I265" s="8"/>
      <c r="J265" s="8"/>
    </row>
    <row r="266" spans="8:10" x14ac:dyDescent="0.25">
      <c r="H266" s="8"/>
      <c r="I266" s="8"/>
      <c r="J266" s="8"/>
    </row>
    <row r="267" spans="8:10" x14ac:dyDescent="0.25">
      <c r="H267" s="8"/>
      <c r="I267" s="8"/>
      <c r="J267" s="8"/>
    </row>
    <row r="268" spans="8:10" x14ac:dyDescent="0.25">
      <c r="H268" s="8"/>
      <c r="I268" s="8"/>
      <c r="J268" s="8"/>
    </row>
    <row r="269" spans="8:10" x14ac:dyDescent="0.25">
      <c r="H269" s="8"/>
      <c r="I269" s="8"/>
      <c r="J269" s="8"/>
    </row>
    <row r="270" spans="8:10" x14ac:dyDescent="0.25">
      <c r="H270" s="8"/>
      <c r="I270" s="8"/>
      <c r="J270" s="8"/>
    </row>
    <row r="271" spans="8:10" x14ac:dyDescent="0.25">
      <c r="H271" s="8"/>
      <c r="I271" s="8"/>
      <c r="J271" s="8"/>
    </row>
    <row r="272" spans="8:10" x14ac:dyDescent="0.25">
      <c r="H272" s="8"/>
      <c r="I272" s="8"/>
      <c r="J272" s="8"/>
    </row>
    <row r="273" spans="8:10" x14ac:dyDescent="0.25">
      <c r="H273" s="8"/>
      <c r="I273" s="8"/>
      <c r="J273" s="8"/>
    </row>
    <row r="274" spans="8:10" x14ac:dyDescent="0.25">
      <c r="H274" s="8"/>
      <c r="I274" s="8"/>
      <c r="J274" s="8"/>
    </row>
    <row r="275" spans="8:10" x14ac:dyDescent="0.25">
      <c r="H275" s="8"/>
      <c r="I275" s="8"/>
      <c r="J275" s="8"/>
    </row>
    <row r="276" spans="8:10" x14ac:dyDescent="0.25">
      <c r="H276" s="8"/>
      <c r="I276" s="8"/>
      <c r="J276" s="8"/>
    </row>
    <row r="277" spans="8:10" x14ac:dyDescent="0.25">
      <c r="H277" s="8"/>
      <c r="I277" s="8"/>
      <c r="J277" s="8"/>
    </row>
    <row r="278" spans="8:10" x14ac:dyDescent="0.25">
      <c r="H278" s="8"/>
      <c r="I278" s="8"/>
      <c r="J278" s="8"/>
    </row>
    <row r="279" spans="8:10" x14ac:dyDescent="0.25">
      <c r="H279" s="8"/>
      <c r="I279" s="8"/>
      <c r="J279" s="8"/>
    </row>
    <row r="280" spans="8:10" x14ac:dyDescent="0.25">
      <c r="H280" s="8"/>
      <c r="I280" s="8"/>
      <c r="J280" s="8"/>
    </row>
    <row r="281" spans="8:10" x14ac:dyDescent="0.25">
      <c r="H281" s="8"/>
      <c r="I281" s="8"/>
      <c r="J281" s="8"/>
    </row>
    <row r="282" spans="8:10" x14ac:dyDescent="0.25">
      <c r="H282" s="8"/>
      <c r="I282" s="8"/>
      <c r="J282" s="8"/>
    </row>
    <row r="283" spans="8:10" x14ac:dyDescent="0.25">
      <c r="H283" s="8"/>
      <c r="I283" s="8"/>
      <c r="J283" s="8"/>
    </row>
  </sheetData>
  <mergeCells count="36">
    <mergeCell ref="H5:J5"/>
    <mergeCell ref="H29:J29"/>
    <mergeCell ref="B22:B25"/>
    <mergeCell ref="B5:C6"/>
    <mergeCell ref="D5:F5"/>
    <mergeCell ref="B7:B9"/>
    <mergeCell ref="B10:B13"/>
    <mergeCell ref="B19:B21"/>
    <mergeCell ref="B31:B33"/>
    <mergeCell ref="B34:B37"/>
    <mergeCell ref="B29:C30"/>
    <mergeCell ref="D29:F29"/>
    <mergeCell ref="B14:B16"/>
    <mergeCell ref="B17:B18"/>
    <mergeCell ref="H77:J77"/>
    <mergeCell ref="B46:B49"/>
    <mergeCell ref="B38:B40"/>
    <mergeCell ref="B41:B42"/>
    <mergeCell ref="B43:B45"/>
    <mergeCell ref="B55:B57"/>
    <mergeCell ref="B58:B61"/>
    <mergeCell ref="B53:C54"/>
    <mergeCell ref="D53:F53"/>
    <mergeCell ref="H53:J53"/>
    <mergeCell ref="D77:F77"/>
    <mergeCell ref="B70:B73"/>
    <mergeCell ref="B62:B64"/>
    <mergeCell ref="B65:B66"/>
    <mergeCell ref="B67:B69"/>
    <mergeCell ref="B91:B93"/>
    <mergeCell ref="B94:B97"/>
    <mergeCell ref="B86:B88"/>
    <mergeCell ref="B77:C78"/>
    <mergeCell ref="B79:B81"/>
    <mergeCell ref="B82:B85"/>
    <mergeCell ref="B89:B90"/>
  </mergeCells>
  <conditionalFormatting sqref="D80:D97 D79:F79">
    <cfRule type="expression" dxfId="30" priority="10" stopIfTrue="1">
      <formula>"&lt;10"</formula>
    </cfRule>
  </conditionalFormatting>
  <conditionalFormatting sqref="D80:D96">
    <cfRule type="cellIs" dxfId="29" priority="9" operator="lessThan">
      <formula>10</formula>
    </cfRule>
  </conditionalFormatting>
  <conditionalFormatting sqref="D97 D79:F79">
    <cfRule type="cellIs" dxfId="28" priority="8" operator="lessThan">
      <formula>10</formula>
    </cfRule>
  </conditionalFormatting>
  <conditionalFormatting sqref="E80:F97">
    <cfRule type="cellIs" dxfId="27" priority="2" operator="lessThan">
      <formula>10</formula>
    </cfRule>
  </conditionalFormatting>
  <conditionalFormatting sqref="H79:H97">
    <cfRule type="expression" dxfId="26" priority="7" stopIfTrue="1">
      <formula>"&lt;10"</formula>
    </cfRule>
  </conditionalFormatting>
  <conditionalFormatting sqref="H80:H96">
    <cfRule type="cellIs" dxfId="25" priority="6" operator="lessThan">
      <formula>10</formula>
    </cfRule>
  </conditionalFormatting>
  <conditionalFormatting sqref="H97 H79">
    <cfRule type="cellIs" dxfId="24" priority="5" operator="lessThan">
      <formula>10</formula>
    </cfRule>
  </conditionalFormatting>
  <conditionalFormatting sqref="I79:J79">
    <cfRule type="expression" dxfId="23" priority="4" stopIfTrue="1">
      <formula>"&lt;10"</formula>
    </cfRule>
  </conditionalFormatting>
  <conditionalFormatting sqref="I79:J79">
    <cfRule type="cellIs" dxfId="22" priority="3" operator="lessThan">
      <formula>10</formula>
    </cfRule>
  </conditionalFormatting>
  <conditionalFormatting sqref="I80:J97">
    <cfRule type="cellIs" dxfId="21" priority="1" operator="lessThan">
      <formula>10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1"/>
  <sheetViews>
    <sheetView showGridLines="0" zoomScaleNormal="100" workbookViewId="0">
      <pane ySplit="6" topLeftCell="A7" activePane="bottomLeft" state="frozen"/>
      <selection activeCell="D109" sqref="D109"/>
      <selection pane="bottomLeft" activeCell="D109" sqref="D109"/>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5.140625" style="8" customWidth="1"/>
    <col min="6" max="6" width="15.42578125" style="8" bestFit="1" customWidth="1"/>
    <col min="7" max="7" width="9.140625" style="8" customWidth="1"/>
    <col min="8" max="16" width="11.42578125" style="8"/>
  </cols>
  <sheetData>
    <row r="2" spans="2:17" ht="15.75" x14ac:dyDescent="0.25">
      <c r="B2" s="18" t="s">
        <v>249</v>
      </c>
      <c r="N2"/>
      <c r="O2"/>
      <c r="P2"/>
    </row>
    <row r="3" spans="2:17" ht="15.75" x14ac:dyDescent="0.25">
      <c r="B3" s="18"/>
      <c r="N3"/>
      <c r="O3"/>
      <c r="P3"/>
    </row>
    <row r="4" spans="2:17" ht="12.75" customHeight="1" x14ac:dyDescent="0.25"/>
    <row r="5" spans="2:17" ht="12.75" customHeight="1" x14ac:dyDescent="0.25">
      <c r="B5" s="194" t="s">
        <v>26</v>
      </c>
      <c r="C5" s="195"/>
      <c r="D5" s="126" t="s">
        <v>247</v>
      </c>
      <c r="F5" s="126" t="s">
        <v>246</v>
      </c>
      <c r="Q5" s="115"/>
    </row>
    <row r="6" spans="2:17" ht="44.1" customHeight="1" x14ac:dyDescent="0.25">
      <c r="B6" s="196"/>
      <c r="C6" s="197"/>
      <c r="D6" s="126" t="s">
        <v>248</v>
      </c>
      <c r="F6" s="126" t="s">
        <v>248</v>
      </c>
      <c r="Q6" s="115"/>
    </row>
    <row r="7" spans="2:17" ht="12.75" customHeight="1" x14ac:dyDescent="0.25">
      <c r="B7" s="160" t="s">
        <v>21</v>
      </c>
      <c r="C7" s="105" t="s">
        <v>19</v>
      </c>
      <c r="D7" s="119">
        <f>AVERAGE(D8:D9)</f>
        <v>4.3997141458526787</v>
      </c>
      <c r="E7" s="45"/>
      <c r="F7" s="119">
        <f>AVERAGE(F8:F9)</f>
        <v>6.6933381701379968</v>
      </c>
      <c r="Q7" s="115"/>
    </row>
    <row r="8" spans="2:17" ht="12.75" customHeight="1" x14ac:dyDescent="0.25">
      <c r="B8" s="161"/>
      <c r="C8" s="5" t="s">
        <v>2</v>
      </c>
      <c r="D8" s="155">
        <v>4.7598108093593714</v>
      </c>
      <c r="E8" s="45"/>
      <c r="F8" s="154">
        <v>7.2376860366091345</v>
      </c>
      <c r="Q8" s="115"/>
    </row>
    <row r="9" spans="2:17" ht="12.75" customHeight="1" x14ac:dyDescent="0.25">
      <c r="B9" s="162"/>
      <c r="C9" s="5" t="s">
        <v>3</v>
      </c>
      <c r="D9" s="153">
        <v>4.0396174823459869</v>
      </c>
      <c r="E9" s="45"/>
      <c r="F9" s="152">
        <v>6.1489903036668583</v>
      </c>
      <c r="Q9" s="115"/>
    </row>
    <row r="10" spans="2:17" ht="12.75" customHeight="1" x14ac:dyDescent="0.25">
      <c r="B10" s="160" t="s">
        <v>22</v>
      </c>
      <c r="C10" s="5" t="s">
        <v>4</v>
      </c>
      <c r="D10" s="153">
        <v>4.3388441933119761</v>
      </c>
      <c r="E10" s="45"/>
      <c r="F10" s="152">
        <v>7.9243791445369824</v>
      </c>
      <c r="Q10" s="115"/>
    </row>
    <row r="11" spans="2:17" ht="12.75" customHeight="1" x14ac:dyDescent="0.25">
      <c r="B11" s="161"/>
      <c r="C11" s="5" t="s">
        <v>5</v>
      </c>
      <c r="D11" s="153">
        <v>3.2484612799818455</v>
      </c>
      <c r="E11" s="45"/>
      <c r="F11" s="152">
        <v>5.9516402543650528</v>
      </c>
      <c r="Q11" s="115"/>
    </row>
    <row r="12" spans="2:17" ht="12.75" customHeight="1" x14ac:dyDescent="0.25">
      <c r="B12" s="161"/>
      <c r="C12" s="5" t="s">
        <v>6</v>
      </c>
      <c r="D12" s="153">
        <v>3.6848724762143346</v>
      </c>
      <c r="E12" s="45"/>
      <c r="F12" s="152">
        <v>6.2184222433693996</v>
      </c>
      <c r="Q12" s="115"/>
    </row>
    <row r="13" spans="2:17" ht="12.75" customHeight="1" x14ac:dyDescent="0.25">
      <c r="B13" s="162"/>
      <c r="C13" s="5" t="s">
        <v>7</v>
      </c>
      <c r="D13" s="153">
        <v>6.1964338924635882</v>
      </c>
      <c r="E13" s="45"/>
      <c r="F13" s="152">
        <v>6.9788831647121325</v>
      </c>
      <c r="Q13" s="115"/>
    </row>
    <row r="14" spans="2:17" ht="12.75" customHeight="1" x14ac:dyDescent="0.25">
      <c r="B14" s="187" t="s">
        <v>23</v>
      </c>
      <c r="C14" s="5" t="s">
        <v>8</v>
      </c>
      <c r="D14" s="153">
        <v>5.1387936961940115</v>
      </c>
      <c r="E14" s="45"/>
      <c r="F14" s="152">
        <v>6.8465761619656336</v>
      </c>
      <c r="Q14" s="115"/>
    </row>
    <row r="15" spans="2:17" ht="12.75" customHeight="1" x14ac:dyDescent="0.25">
      <c r="B15" s="188"/>
      <c r="C15" s="5" t="s">
        <v>9</v>
      </c>
      <c r="D15" s="153">
        <v>4.1466647772089917</v>
      </c>
      <c r="E15" s="45"/>
      <c r="F15" s="152">
        <v>6.6617799108013864</v>
      </c>
      <c r="Q15" s="115"/>
    </row>
    <row r="16" spans="2:17" ht="12.75" customHeight="1" x14ac:dyDescent="0.25">
      <c r="B16" s="188"/>
      <c r="C16" s="5" t="s">
        <v>10</v>
      </c>
      <c r="D16" s="153">
        <v>3.4338031497973485</v>
      </c>
      <c r="E16" s="45"/>
      <c r="F16" s="152">
        <v>6.3859255567654039</v>
      </c>
      <c r="Q16" s="115"/>
    </row>
    <row r="17" spans="2:17" ht="12.75" customHeight="1" x14ac:dyDescent="0.25">
      <c r="B17" s="187" t="s">
        <v>38</v>
      </c>
      <c r="C17" s="5" t="s">
        <v>37</v>
      </c>
      <c r="D17" s="153">
        <v>4.4405285691772001</v>
      </c>
      <c r="E17" s="45"/>
      <c r="F17" s="152">
        <v>6.7289097426714068</v>
      </c>
      <c r="Q17" s="115"/>
    </row>
    <row r="18" spans="2:17" ht="12.75" customHeight="1" x14ac:dyDescent="0.25">
      <c r="B18" s="189"/>
      <c r="C18" s="5" t="s">
        <v>20</v>
      </c>
      <c r="D18" s="153">
        <v>3.6099312511928501</v>
      </c>
      <c r="E18" s="45"/>
      <c r="F18" s="152">
        <v>5.6461387064320379</v>
      </c>
      <c r="Q18" s="115"/>
    </row>
    <row r="19" spans="2:17" ht="12.75" customHeight="1" x14ac:dyDescent="0.25">
      <c r="B19" s="160" t="s">
        <v>25</v>
      </c>
      <c r="C19" s="5" t="s">
        <v>11</v>
      </c>
      <c r="D19" s="153">
        <v>4.3069141859547253</v>
      </c>
      <c r="E19" s="45"/>
      <c r="F19" s="152">
        <v>6.4017831545113548</v>
      </c>
      <c r="Q19" s="115"/>
    </row>
    <row r="20" spans="2:17" ht="12.75" customHeight="1" x14ac:dyDescent="0.25">
      <c r="B20" s="161"/>
      <c r="C20" s="5" t="s">
        <v>12</v>
      </c>
      <c r="D20" s="153">
        <v>4.3643280550119581</v>
      </c>
      <c r="E20" s="45"/>
      <c r="F20" s="152">
        <v>6.6141847777404763</v>
      </c>
      <c r="Q20" s="115"/>
    </row>
    <row r="21" spans="2:17" ht="12.75" customHeight="1" x14ac:dyDescent="0.25">
      <c r="B21" s="162"/>
      <c r="C21" s="5" t="s">
        <v>13</v>
      </c>
      <c r="D21" s="153">
        <v>4.4182602794165842</v>
      </c>
      <c r="E21" s="45"/>
      <c r="F21" s="152">
        <v>6.7667213606153043</v>
      </c>
      <c r="Q21" s="115"/>
    </row>
    <row r="22" spans="2:17" ht="12.75" customHeight="1" x14ac:dyDescent="0.25">
      <c r="B22" s="160" t="s">
        <v>24</v>
      </c>
      <c r="C22" s="5" t="s">
        <v>14</v>
      </c>
      <c r="D22" s="153">
        <v>4.2676727062303632</v>
      </c>
      <c r="E22" s="45"/>
      <c r="F22" s="152">
        <v>6.4910494702579591</v>
      </c>
      <c r="Q22" s="115"/>
    </row>
    <row r="23" spans="2:17" ht="12.75" customHeight="1" x14ac:dyDescent="0.25">
      <c r="B23" s="161"/>
      <c r="C23" s="5" t="s">
        <v>15</v>
      </c>
      <c r="D23" s="153">
        <v>4.336800886919824</v>
      </c>
      <c r="E23" s="45"/>
      <c r="F23" s="152">
        <v>6.685319757841901</v>
      </c>
      <c r="Q23" s="115"/>
    </row>
    <row r="24" spans="2:17" ht="12.75" customHeight="1" x14ac:dyDescent="0.25">
      <c r="B24" s="161"/>
      <c r="C24" s="5" t="s">
        <v>16</v>
      </c>
      <c r="D24" s="153">
        <v>4.3695153636981061</v>
      </c>
      <c r="E24" s="45"/>
      <c r="F24" s="152">
        <v>6.4759622572580051</v>
      </c>
      <c r="Q24" s="115"/>
    </row>
    <row r="25" spans="2:17" ht="12.75" customHeight="1" x14ac:dyDescent="0.25">
      <c r="B25" s="162"/>
      <c r="C25" s="5" t="s">
        <v>17</v>
      </c>
      <c r="D25" s="151">
        <v>4.586635547229692</v>
      </c>
      <c r="E25" s="45"/>
      <c r="F25" s="150">
        <v>6.82739430481233</v>
      </c>
      <c r="Q25" s="115"/>
    </row>
    <row r="26" spans="2:17" ht="12.75" customHeight="1" x14ac:dyDescent="0.25">
      <c r="B26" s="21"/>
      <c r="C26" s="15"/>
      <c r="D26" s="15"/>
      <c r="F26" s="16"/>
      <c r="Q26" s="115"/>
    </row>
    <row r="27" spans="2:17" ht="12.75" customHeight="1" x14ac:dyDescent="0.25">
      <c r="B27" s="21"/>
      <c r="C27" s="15"/>
      <c r="D27" s="15"/>
      <c r="F27" s="16"/>
      <c r="Q27" s="115"/>
    </row>
    <row r="28" spans="2:17" ht="12.75" customHeight="1" x14ac:dyDescent="0.25"/>
    <row r="29" spans="2:17" ht="12.75" customHeight="1" x14ac:dyDescent="0.25">
      <c r="B29" s="194" t="s">
        <v>27</v>
      </c>
      <c r="C29" s="195"/>
      <c r="D29" s="126" t="s">
        <v>247</v>
      </c>
      <c r="F29" s="126" t="s">
        <v>246</v>
      </c>
      <c r="Q29" s="115"/>
    </row>
    <row r="30" spans="2:17" ht="44.1" customHeight="1" x14ac:dyDescent="0.25">
      <c r="B30" s="196"/>
      <c r="C30" s="197"/>
      <c r="D30" s="126" t="s">
        <v>245</v>
      </c>
      <c r="F30" s="126" t="s">
        <v>245</v>
      </c>
      <c r="Q30" s="115"/>
    </row>
    <row r="31" spans="2:17" ht="12.75" customHeight="1" x14ac:dyDescent="0.25">
      <c r="B31" s="160" t="s">
        <v>21</v>
      </c>
      <c r="C31" s="105" t="s">
        <v>19</v>
      </c>
      <c r="D31" s="105">
        <f>SUM(D32:D33)</f>
        <v>1529</v>
      </c>
      <c r="F31" s="105">
        <f>SUM(F32:F33)</f>
        <v>1529</v>
      </c>
      <c r="Q31" s="115"/>
    </row>
    <row r="32" spans="2:17" ht="12.75" customHeight="1" x14ac:dyDescent="0.25">
      <c r="B32" s="161"/>
      <c r="C32" s="5" t="s">
        <v>2</v>
      </c>
      <c r="D32" s="149">
        <v>777</v>
      </c>
      <c r="F32" s="148">
        <v>777</v>
      </c>
      <c r="Q32" s="115"/>
    </row>
    <row r="33" spans="2:17" ht="12.75" customHeight="1" x14ac:dyDescent="0.25">
      <c r="B33" s="162"/>
      <c r="C33" s="5" t="s">
        <v>3</v>
      </c>
      <c r="D33" s="147">
        <v>752</v>
      </c>
      <c r="F33" s="146">
        <v>752</v>
      </c>
      <c r="Q33" s="115"/>
    </row>
    <row r="34" spans="2:17" ht="12.75" customHeight="1" x14ac:dyDescent="0.25">
      <c r="B34" s="160" t="s">
        <v>22</v>
      </c>
      <c r="C34" s="5" t="s">
        <v>4</v>
      </c>
      <c r="D34" s="147">
        <v>268</v>
      </c>
      <c r="F34" s="146">
        <v>268</v>
      </c>
      <c r="Q34" s="115"/>
    </row>
    <row r="35" spans="2:17" ht="12.75" customHeight="1" x14ac:dyDescent="0.25">
      <c r="B35" s="161"/>
      <c r="C35" s="5" t="s">
        <v>5</v>
      </c>
      <c r="D35" s="147">
        <v>345</v>
      </c>
      <c r="F35" s="146">
        <v>345</v>
      </c>
      <c r="Q35" s="115"/>
    </row>
    <row r="36" spans="2:17" ht="12.75" customHeight="1" x14ac:dyDescent="0.25">
      <c r="B36" s="161"/>
      <c r="C36" s="5" t="s">
        <v>6</v>
      </c>
      <c r="D36" s="147">
        <v>450</v>
      </c>
      <c r="F36" s="146">
        <v>450</v>
      </c>
      <c r="Q36" s="115"/>
    </row>
    <row r="37" spans="2:17" ht="12.75" customHeight="1" x14ac:dyDescent="0.25">
      <c r="B37" s="162"/>
      <c r="C37" s="5" t="s">
        <v>7</v>
      </c>
      <c r="D37" s="147">
        <v>466</v>
      </c>
      <c r="F37" s="146">
        <v>466</v>
      </c>
      <c r="Q37" s="115"/>
    </row>
    <row r="38" spans="2:17" ht="12.75" customHeight="1" x14ac:dyDescent="0.25">
      <c r="B38" s="187" t="s">
        <v>23</v>
      </c>
      <c r="C38" s="5" t="s">
        <v>8</v>
      </c>
      <c r="D38" s="147">
        <v>719</v>
      </c>
      <c r="F38" s="146">
        <v>719</v>
      </c>
      <c r="Q38" s="115"/>
    </row>
    <row r="39" spans="2:17" ht="12.75" customHeight="1" x14ac:dyDescent="0.25">
      <c r="B39" s="188"/>
      <c r="C39" s="5" t="s">
        <v>9</v>
      </c>
      <c r="D39" s="147">
        <v>461</v>
      </c>
      <c r="F39" s="146">
        <v>461</v>
      </c>
      <c r="Q39" s="115"/>
    </row>
    <row r="40" spans="2:17" ht="12.75" customHeight="1" x14ac:dyDescent="0.25">
      <c r="B40" s="188"/>
      <c r="C40" s="5" t="s">
        <v>10</v>
      </c>
      <c r="D40" s="147">
        <v>344</v>
      </c>
      <c r="F40" s="146">
        <v>344</v>
      </c>
      <c r="Q40" s="115"/>
    </row>
    <row r="41" spans="2:17" ht="12.75" customHeight="1" x14ac:dyDescent="0.25">
      <c r="B41" s="202" t="s">
        <v>38</v>
      </c>
      <c r="C41" s="5" t="s">
        <v>37</v>
      </c>
      <c r="D41" s="147">
        <v>1444</v>
      </c>
      <c r="F41" s="146">
        <v>1444</v>
      </c>
      <c r="Q41" s="115"/>
    </row>
    <row r="42" spans="2:17" ht="12.75" customHeight="1" x14ac:dyDescent="0.25">
      <c r="B42" s="202"/>
      <c r="C42" s="5" t="s">
        <v>20</v>
      </c>
      <c r="D42" s="147">
        <v>85</v>
      </c>
      <c r="F42" s="146">
        <v>85</v>
      </c>
      <c r="Q42" s="115"/>
    </row>
    <row r="43" spans="2:17" ht="12.75" customHeight="1" x14ac:dyDescent="0.25">
      <c r="B43" s="160" t="s">
        <v>25</v>
      </c>
      <c r="C43" s="5" t="s">
        <v>11</v>
      </c>
      <c r="D43" s="147">
        <v>453</v>
      </c>
      <c r="F43" s="146">
        <v>453</v>
      </c>
      <c r="Q43" s="115"/>
    </row>
    <row r="44" spans="2:17" ht="12.75" customHeight="1" x14ac:dyDescent="0.25">
      <c r="B44" s="161"/>
      <c r="C44" s="5" t="s">
        <v>12</v>
      </c>
      <c r="D44" s="147">
        <v>654</v>
      </c>
      <c r="F44" s="146">
        <v>654</v>
      </c>
      <c r="Q44" s="115"/>
    </row>
    <row r="45" spans="2:17" ht="12.75" customHeight="1" x14ac:dyDescent="0.25">
      <c r="B45" s="162"/>
      <c r="C45" s="5" t="s">
        <v>13</v>
      </c>
      <c r="D45" s="147">
        <v>422</v>
      </c>
      <c r="F45" s="146">
        <v>422</v>
      </c>
      <c r="Q45" s="115"/>
    </row>
    <row r="46" spans="2:17" ht="12.75" customHeight="1" x14ac:dyDescent="0.25">
      <c r="B46" s="160" t="s">
        <v>24</v>
      </c>
      <c r="C46" s="5" t="s">
        <v>14</v>
      </c>
      <c r="D46" s="147">
        <v>320</v>
      </c>
      <c r="F46" s="146">
        <v>320</v>
      </c>
      <c r="Q46" s="115"/>
    </row>
    <row r="47" spans="2:17" ht="12.75" customHeight="1" x14ac:dyDescent="0.25">
      <c r="B47" s="161"/>
      <c r="C47" s="5" t="s">
        <v>15</v>
      </c>
      <c r="D47" s="147">
        <v>421</v>
      </c>
      <c r="F47" s="146">
        <v>421</v>
      </c>
      <c r="Q47" s="115"/>
    </row>
    <row r="48" spans="2:17" ht="12.75" customHeight="1" x14ac:dyDescent="0.25">
      <c r="B48" s="161"/>
      <c r="C48" s="5" t="s">
        <v>16</v>
      </c>
      <c r="D48" s="147">
        <v>330</v>
      </c>
      <c r="F48" s="146">
        <v>330</v>
      </c>
      <c r="Q48" s="115"/>
    </row>
    <row r="49" spans="2:17" ht="12.75" customHeight="1" x14ac:dyDescent="0.25">
      <c r="B49" s="162"/>
      <c r="C49" s="5" t="s">
        <v>17</v>
      </c>
      <c r="D49" s="145">
        <v>458</v>
      </c>
      <c r="F49" s="144">
        <v>458</v>
      </c>
      <c r="Q49" s="115"/>
    </row>
    <row r="50" spans="2:17" ht="12.75" customHeight="1" x14ac:dyDescent="0.25">
      <c r="B50" s="21"/>
      <c r="C50" s="15"/>
      <c r="D50" s="15"/>
      <c r="F50" s="16"/>
      <c r="Q50" s="115"/>
    </row>
    <row r="51" spans="2:17" ht="12.75" customHeight="1" x14ac:dyDescent="0.25">
      <c r="B51" s="21"/>
      <c r="C51" s="15"/>
      <c r="D51" s="15"/>
      <c r="E51" s="16"/>
      <c r="F51" s="16"/>
      <c r="Q51" s="115"/>
    </row>
  </sheetData>
  <mergeCells count="14">
    <mergeCell ref="B5:C6"/>
    <mergeCell ref="B7:B9"/>
    <mergeCell ref="B10:B13"/>
    <mergeCell ref="B14:B16"/>
    <mergeCell ref="B17:B18"/>
    <mergeCell ref="B41:B42"/>
    <mergeCell ref="B43:B45"/>
    <mergeCell ref="B46:B49"/>
    <mergeCell ref="B19:B21"/>
    <mergeCell ref="B22:B25"/>
    <mergeCell ref="B34:B37"/>
    <mergeCell ref="B29:C30"/>
    <mergeCell ref="B31:B33"/>
    <mergeCell ref="B38:B4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
  <sheetViews>
    <sheetView showGridLines="0" zoomScaleNormal="100" workbookViewId="0">
      <pane ySplit="6" topLeftCell="A7" activePane="bottomLeft" state="frozen"/>
      <selection activeCell="D109" sqref="D109"/>
      <selection pane="bottomLeft" activeCell="D109" sqref="D109"/>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6" width="11.5703125" style="8" bestFit="1" customWidth="1"/>
    <col min="7" max="8" width="11.5703125" style="8" customWidth="1"/>
    <col min="9" max="9" width="15.7109375" style="8" customWidth="1"/>
    <col min="10" max="10" width="14.5703125" style="8" customWidth="1"/>
    <col min="11" max="12" width="12.42578125" style="8" customWidth="1"/>
    <col min="13" max="13" width="14.85546875" style="8" customWidth="1"/>
    <col min="14" max="14" width="16" style="8" customWidth="1"/>
    <col min="15" max="15" width="9.140625" style="8" customWidth="1"/>
    <col min="16" max="16" width="14.85546875" style="8" customWidth="1"/>
    <col min="17" max="24" width="11.42578125" style="8"/>
  </cols>
  <sheetData>
    <row r="2" spans="2:24" ht="15.75" x14ac:dyDescent="0.25">
      <c r="B2" s="18" t="s">
        <v>255</v>
      </c>
    </row>
    <row r="4" spans="2:24" ht="12.75" customHeight="1" x14ac:dyDescent="0.25"/>
    <row r="5" spans="2:24" ht="12.75" customHeight="1" x14ac:dyDescent="0.25">
      <c r="B5" s="194" t="s">
        <v>26</v>
      </c>
      <c r="C5" s="195"/>
      <c r="D5" s="235" t="s">
        <v>254</v>
      </c>
      <c r="E5" s="236"/>
      <c r="F5" s="237"/>
      <c r="H5" s="235" t="s">
        <v>253</v>
      </c>
      <c r="I5" s="236"/>
      <c r="J5" s="237"/>
      <c r="L5" s="235" t="s">
        <v>252</v>
      </c>
      <c r="M5" s="236"/>
      <c r="N5" s="237"/>
      <c r="X5" s="115"/>
    </row>
    <row r="6" spans="2:24" ht="44.1" customHeight="1" x14ac:dyDescent="0.25">
      <c r="B6" s="196"/>
      <c r="C6" s="197"/>
      <c r="D6" s="126" t="s">
        <v>19</v>
      </c>
      <c r="E6" s="156" t="s">
        <v>251</v>
      </c>
      <c r="F6" s="156" t="s">
        <v>250</v>
      </c>
      <c r="H6" s="126" t="s">
        <v>19</v>
      </c>
      <c r="I6" s="156" t="s">
        <v>251</v>
      </c>
      <c r="J6" s="156" t="s">
        <v>250</v>
      </c>
      <c r="L6" s="126" t="s">
        <v>19</v>
      </c>
      <c r="M6" s="156" t="s">
        <v>251</v>
      </c>
      <c r="N6" s="156" t="s">
        <v>250</v>
      </c>
      <c r="X6" s="115"/>
    </row>
    <row r="7" spans="2:24" ht="12.75" customHeight="1" x14ac:dyDescent="0.25">
      <c r="B7" s="160" t="s">
        <v>21</v>
      </c>
      <c r="C7" s="105" t="s">
        <v>19</v>
      </c>
      <c r="D7" s="2">
        <f t="shared" ref="D7:D25" si="0">SUM(E7:F7)</f>
        <v>280051.11299967614</v>
      </c>
      <c r="E7" s="2">
        <f>SUM(E8:E9)</f>
        <v>149953.94803832987</v>
      </c>
      <c r="F7" s="2">
        <f>SUM(F8:F9)</f>
        <v>130097.16496134625</v>
      </c>
      <c r="H7" s="2">
        <f>SUM(I7:J7)</f>
        <v>94060.193078510842</v>
      </c>
      <c r="I7" s="2">
        <f>SUM(I8:I9)</f>
        <v>35213.957505037404</v>
      </c>
      <c r="J7" s="2">
        <f>SUM(J8:J9)</f>
        <v>58846.235573473437</v>
      </c>
      <c r="L7" s="2">
        <f>SUM(M7:N7)</f>
        <v>39819.875485101918</v>
      </c>
      <c r="M7" s="2">
        <f>SUM(M8:M9)</f>
        <v>22730.26605130775</v>
      </c>
      <c r="N7" s="2">
        <f>SUM(N8:N9)</f>
        <v>17089.609433794165</v>
      </c>
      <c r="X7" s="115"/>
    </row>
    <row r="8" spans="2:24" ht="12.75" customHeight="1" x14ac:dyDescent="0.25">
      <c r="B8" s="161"/>
      <c r="C8" s="5" t="s">
        <v>2</v>
      </c>
      <c r="D8" s="2">
        <f t="shared" si="0"/>
        <v>141215.95605685009</v>
      </c>
      <c r="E8" s="3">
        <v>82056.404707230773</v>
      </c>
      <c r="F8" s="3">
        <v>59159.551349619331</v>
      </c>
      <c r="H8" s="2">
        <f>SUM(I8:J8)</f>
        <v>47790.083183472641</v>
      </c>
      <c r="I8" s="3">
        <v>21954.229692280915</v>
      </c>
      <c r="J8" s="3">
        <v>25835.853491191723</v>
      </c>
      <c r="L8" s="2">
        <f>SUM(M8:N8)</f>
        <v>18382.130074245073</v>
      </c>
      <c r="M8" s="3">
        <v>11764.669123305175</v>
      </c>
      <c r="N8" s="3">
        <v>6617.4609509398988</v>
      </c>
      <c r="X8" s="115"/>
    </row>
    <row r="9" spans="2:24" ht="12.75" customHeight="1" x14ac:dyDescent="0.25">
      <c r="B9" s="162"/>
      <c r="C9" s="5" t="s">
        <v>3</v>
      </c>
      <c r="D9" s="2">
        <f t="shared" si="0"/>
        <v>138835.156942826</v>
      </c>
      <c r="E9" s="3">
        <v>67897.543331099092</v>
      </c>
      <c r="F9" s="3">
        <v>70937.61361172692</v>
      </c>
      <c r="H9" s="2">
        <f>SUM(I9:J9)</f>
        <v>46270.1098950382</v>
      </c>
      <c r="I9" s="3">
        <v>13259.72781275649</v>
      </c>
      <c r="J9" s="3">
        <v>33010.382082281714</v>
      </c>
      <c r="L9" s="2">
        <f>SUM(M9:N9)</f>
        <v>21437.745410856842</v>
      </c>
      <c r="M9" s="3">
        <v>10965.596928002577</v>
      </c>
      <c r="N9" s="3">
        <v>10472.148482854267</v>
      </c>
      <c r="X9" s="115"/>
    </row>
    <row r="10" spans="2:24" ht="12.75" customHeight="1" x14ac:dyDescent="0.25">
      <c r="B10" s="160" t="s">
        <v>22</v>
      </c>
      <c r="C10" s="5" t="s">
        <v>4</v>
      </c>
      <c r="D10" s="2">
        <f t="shared" si="0"/>
        <v>38435.552915069333</v>
      </c>
      <c r="E10" s="3">
        <v>33655.668273108931</v>
      </c>
      <c r="F10" s="3">
        <v>4779.8846419604015</v>
      </c>
      <c r="H10" s="2">
        <v>14851.010816866035</v>
      </c>
      <c r="I10" s="3">
        <v>2777.1165386584744</v>
      </c>
      <c r="J10" s="157"/>
      <c r="L10" s="3"/>
      <c r="M10" s="3"/>
      <c r="N10" s="157"/>
      <c r="X10" s="115"/>
    </row>
    <row r="11" spans="2:24" ht="12.75" customHeight="1" x14ac:dyDescent="0.25">
      <c r="B11" s="161"/>
      <c r="C11" s="5" t="s">
        <v>5</v>
      </c>
      <c r="D11" s="2">
        <f t="shared" si="0"/>
        <v>107731.20733064308</v>
      </c>
      <c r="E11" s="3">
        <v>42991.701202470082</v>
      </c>
      <c r="F11" s="3">
        <v>64739.506128172994</v>
      </c>
      <c r="H11" s="2">
        <f>SUM(I11:J11)</f>
        <v>54836.856247645715</v>
      </c>
      <c r="I11" s="3">
        <v>14407.171464479437</v>
      </c>
      <c r="J11" s="3">
        <v>40429.684783166274</v>
      </c>
      <c r="L11" s="2">
        <f>SUM(M11:N11)</f>
        <v>10444.900624935995</v>
      </c>
      <c r="M11" s="3">
        <v>6138.0341668072324</v>
      </c>
      <c r="N11" s="3">
        <v>4306.866458128764</v>
      </c>
      <c r="X11" s="115"/>
    </row>
    <row r="12" spans="2:24" ht="12.75" customHeight="1" x14ac:dyDescent="0.25">
      <c r="B12" s="161"/>
      <c r="C12" s="5" t="s">
        <v>6</v>
      </c>
      <c r="D12" s="2">
        <f t="shared" si="0"/>
        <v>115259.14908340306</v>
      </c>
      <c r="E12" s="3">
        <v>60121.703404926411</v>
      </c>
      <c r="F12" s="3">
        <v>55137.445678476637</v>
      </c>
      <c r="H12" s="2">
        <f>SUM(I12:J12)</f>
        <v>35344.991018702378</v>
      </c>
      <c r="I12" s="3">
        <v>18029.669501899494</v>
      </c>
      <c r="J12" s="3">
        <v>17315.321516802884</v>
      </c>
      <c r="L12" s="2">
        <f>SUM(M12:N12)</f>
        <v>21433.236024987324</v>
      </c>
      <c r="M12" s="3">
        <v>10973.931514468744</v>
      </c>
      <c r="N12" s="3">
        <v>10459.304510518577</v>
      </c>
      <c r="X12" s="115"/>
    </row>
    <row r="13" spans="2:24" ht="12.75" customHeight="1" x14ac:dyDescent="0.25">
      <c r="B13" s="162"/>
      <c r="C13" s="5" t="s">
        <v>7</v>
      </c>
      <c r="D13" s="2">
        <f t="shared" si="0"/>
        <v>18625.203670560611</v>
      </c>
      <c r="E13" s="3">
        <v>13184.87515782439</v>
      </c>
      <c r="F13" s="3">
        <v>5440.3285127362205</v>
      </c>
      <c r="H13" s="157"/>
      <c r="I13" s="157"/>
      <c r="J13" s="157"/>
      <c r="L13" s="2">
        <v>7779.6693623488736</v>
      </c>
      <c r="M13" s="3">
        <v>3731.5122807017542</v>
      </c>
      <c r="N13" s="3">
        <v>1923.1222886762357</v>
      </c>
      <c r="X13" s="115"/>
    </row>
    <row r="14" spans="2:24" ht="12.75" customHeight="1" x14ac:dyDescent="0.25">
      <c r="B14" s="187" t="s">
        <v>23</v>
      </c>
      <c r="C14" s="5" t="s">
        <v>8</v>
      </c>
      <c r="D14" s="2">
        <f t="shared" si="0"/>
        <v>83088.594847051791</v>
      </c>
      <c r="E14" s="3">
        <v>49632.069967846066</v>
      </c>
      <c r="F14" s="3">
        <v>33456.524879205725</v>
      </c>
      <c r="H14" s="2">
        <f>SUM(I14:J14)</f>
        <v>21425.478868016311</v>
      </c>
      <c r="I14" s="3">
        <v>7578.0295447431672</v>
      </c>
      <c r="J14" s="3">
        <v>13847.449323273144</v>
      </c>
      <c r="L14" s="2">
        <f>SUM(M14:N14)</f>
        <v>11685.341916492052</v>
      </c>
      <c r="M14" s="3">
        <v>7097.6532978494861</v>
      </c>
      <c r="N14" s="3">
        <v>4587.6886186425654</v>
      </c>
      <c r="X14" s="115"/>
    </row>
    <row r="15" spans="2:24" ht="12.75" customHeight="1" x14ac:dyDescent="0.25">
      <c r="B15" s="188"/>
      <c r="C15" s="5" t="s">
        <v>9</v>
      </c>
      <c r="D15" s="2">
        <f t="shared" si="0"/>
        <v>92266.988143161463</v>
      </c>
      <c r="E15" s="3">
        <v>49296.159455971487</v>
      </c>
      <c r="F15" s="3">
        <v>42970.828687189976</v>
      </c>
      <c r="H15" s="2">
        <f>SUM(I15:J15)</f>
        <v>29640.251666275624</v>
      </c>
      <c r="I15" s="3">
        <v>15251.873963871005</v>
      </c>
      <c r="J15" s="3">
        <v>14388.377702404619</v>
      </c>
      <c r="L15" s="2">
        <f>SUM(M15:N15)</f>
        <v>12875.873630687736</v>
      </c>
      <c r="M15" s="3">
        <v>9302.0505013982947</v>
      </c>
      <c r="N15" s="3">
        <v>3573.8231292894416</v>
      </c>
      <c r="X15" s="115"/>
    </row>
    <row r="16" spans="2:24" ht="12.75" customHeight="1" x14ac:dyDescent="0.25">
      <c r="B16" s="188"/>
      <c r="C16" s="5" t="s">
        <v>10</v>
      </c>
      <c r="D16" s="2">
        <f t="shared" si="0"/>
        <v>102927.66334279615</v>
      </c>
      <c r="E16" s="3">
        <v>49257.851947845607</v>
      </c>
      <c r="F16" s="3">
        <v>53669.81139495055</v>
      </c>
      <c r="H16" s="2">
        <f>SUM(I16:J16)</f>
        <v>42994.462544218914</v>
      </c>
      <c r="I16" s="3">
        <v>12384.053996423234</v>
      </c>
      <c r="J16" s="3">
        <v>30610.40854779568</v>
      </c>
      <c r="L16" s="2">
        <f>SUM(M16:N16)</f>
        <v>15258.659937922133</v>
      </c>
      <c r="M16" s="3">
        <v>6330.5622520599727</v>
      </c>
      <c r="N16" s="3">
        <v>8928.0976858621598</v>
      </c>
      <c r="X16" s="115"/>
    </row>
    <row r="17" spans="2:24" ht="12.75" customHeight="1" x14ac:dyDescent="0.25">
      <c r="B17" s="187" t="s">
        <v>38</v>
      </c>
      <c r="C17" s="5" t="s">
        <v>37</v>
      </c>
      <c r="D17" s="2">
        <f t="shared" si="0"/>
        <v>263795.94022662088</v>
      </c>
      <c r="E17" s="3">
        <v>143298.12223233638</v>
      </c>
      <c r="F17" s="3">
        <v>120497.81799428452</v>
      </c>
      <c r="H17" s="2">
        <f>SUM(I17:J17)</f>
        <v>87484.416103202078</v>
      </c>
      <c r="I17" s="3">
        <v>34288.577959582864</v>
      </c>
      <c r="J17" s="3">
        <v>53195.838143619214</v>
      </c>
      <c r="L17" s="2">
        <f>SUM(M17:N17)</f>
        <v>36393.607460969193</v>
      </c>
      <c r="M17" s="3">
        <v>20849.844181021181</v>
      </c>
      <c r="N17" s="3">
        <v>15543.763279948012</v>
      </c>
      <c r="X17" s="115"/>
    </row>
    <row r="18" spans="2:24" ht="12.75" customHeight="1" x14ac:dyDescent="0.25">
      <c r="B18" s="189"/>
      <c r="C18" s="5" t="s">
        <v>20</v>
      </c>
      <c r="D18" s="2">
        <f t="shared" si="0"/>
        <v>16255.172773055048</v>
      </c>
      <c r="E18" s="122">
        <v>6655.8258059933751</v>
      </c>
      <c r="F18" s="3">
        <v>9599.3469670616723</v>
      </c>
      <c r="H18" s="2">
        <v>7369.1725635440816</v>
      </c>
      <c r="I18" s="157"/>
      <c r="J18" s="3">
        <v>5650.3974298542416</v>
      </c>
      <c r="L18" s="157"/>
      <c r="M18" s="157"/>
      <c r="N18" s="157"/>
      <c r="X18" s="115"/>
    </row>
    <row r="19" spans="2:24" ht="12.75" customHeight="1" x14ac:dyDescent="0.25">
      <c r="B19" s="160" t="s">
        <v>25</v>
      </c>
      <c r="C19" s="5" t="s">
        <v>11</v>
      </c>
      <c r="D19" s="2">
        <f t="shared" si="0"/>
        <v>33976.97621110711</v>
      </c>
      <c r="E19" s="3">
        <v>18988.889470531438</v>
      </c>
      <c r="F19" s="3">
        <v>14988.086740575673</v>
      </c>
      <c r="H19" s="2">
        <f t="shared" ref="H19:H25" si="1">SUM(I19:J19)</f>
        <v>10613.698443286446</v>
      </c>
      <c r="I19" s="3">
        <v>4210.3224101921469</v>
      </c>
      <c r="J19" s="3">
        <v>6403.3760330942996</v>
      </c>
      <c r="L19" s="2">
        <f>SUM(M19:N19)</f>
        <v>5632.7297033003697</v>
      </c>
      <c r="M19" s="3">
        <v>2073.3054018593493</v>
      </c>
      <c r="N19" s="3">
        <v>3559.4243014410204</v>
      </c>
      <c r="X19" s="115"/>
    </row>
    <row r="20" spans="2:24" ht="12.75" customHeight="1" x14ac:dyDescent="0.25">
      <c r="B20" s="161"/>
      <c r="C20" s="5" t="s">
        <v>12</v>
      </c>
      <c r="D20" s="2">
        <f t="shared" si="0"/>
        <v>77346.075463738234</v>
      </c>
      <c r="E20" s="3">
        <v>44034.471518483893</v>
      </c>
      <c r="F20" s="3">
        <v>33311.603945254348</v>
      </c>
      <c r="H20" s="2">
        <f t="shared" si="1"/>
        <v>31283.788581776411</v>
      </c>
      <c r="I20" s="3">
        <v>16073.831235899463</v>
      </c>
      <c r="J20" s="3">
        <v>15209.957345876948</v>
      </c>
      <c r="L20" s="2">
        <f>SUM(M20:N20)</f>
        <v>10448.560872574708</v>
      </c>
      <c r="M20" s="3">
        <v>6142.7457024915229</v>
      </c>
      <c r="N20" s="3">
        <v>4305.8151700831841</v>
      </c>
      <c r="X20" s="115"/>
    </row>
    <row r="21" spans="2:24" ht="12.75" customHeight="1" x14ac:dyDescent="0.25">
      <c r="B21" s="162"/>
      <c r="C21" s="5" t="s">
        <v>13</v>
      </c>
      <c r="D21" s="2">
        <f t="shared" si="0"/>
        <v>168728.06132483072</v>
      </c>
      <c r="E21" s="3">
        <v>86930.58704931449</v>
      </c>
      <c r="F21" s="3">
        <v>81797.47427551623</v>
      </c>
      <c r="H21" s="2">
        <f t="shared" si="1"/>
        <v>52162.706053447982</v>
      </c>
      <c r="I21" s="3">
        <v>14929.803858945794</v>
      </c>
      <c r="J21" s="3">
        <v>37232.902194502189</v>
      </c>
      <c r="L21" s="2">
        <f>SUM(M21:N21)</f>
        <v>23738.584909226847</v>
      </c>
      <c r="M21" s="3">
        <v>14514.214946956883</v>
      </c>
      <c r="N21" s="3">
        <v>9224.3699622699642</v>
      </c>
      <c r="X21" s="115"/>
    </row>
    <row r="22" spans="2:24" ht="12.75" customHeight="1" x14ac:dyDescent="0.25">
      <c r="B22" s="160" t="s">
        <v>24</v>
      </c>
      <c r="C22" s="5" t="s">
        <v>14</v>
      </c>
      <c r="D22" s="2">
        <f t="shared" si="0"/>
        <v>27153.05848272983</v>
      </c>
      <c r="E22" s="3">
        <v>15518.090321369056</v>
      </c>
      <c r="F22" s="3">
        <v>11634.968161360772</v>
      </c>
      <c r="H22" s="2">
        <f t="shared" si="1"/>
        <v>10763.010258554512</v>
      </c>
      <c r="I22" s="3">
        <v>5787.2227889800261</v>
      </c>
      <c r="J22" s="3">
        <v>4975.7874695744858</v>
      </c>
      <c r="L22" s="2">
        <f>SUM(M22:N22)</f>
        <v>4904.3624827349868</v>
      </c>
      <c r="M22" s="3">
        <v>2172.3325580365054</v>
      </c>
      <c r="N22" s="3">
        <v>2732.029924698481</v>
      </c>
      <c r="X22" s="115"/>
    </row>
    <row r="23" spans="2:24" ht="12.75" customHeight="1" x14ac:dyDescent="0.25">
      <c r="B23" s="161"/>
      <c r="C23" s="5" t="s">
        <v>15</v>
      </c>
      <c r="D23" s="2">
        <f t="shared" si="0"/>
        <v>165076.9723748918</v>
      </c>
      <c r="E23" s="3">
        <v>89156.248637726108</v>
      </c>
      <c r="F23" s="3">
        <v>75920.72373716571</v>
      </c>
      <c r="H23" s="2">
        <f t="shared" si="1"/>
        <v>57322.417797259732</v>
      </c>
      <c r="I23" s="3">
        <v>20212.71035245229</v>
      </c>
      <c r="J23" s="3">
        <v>37109.707444807442</v>
      </c>
      <c r="L23" s="2">
        <f>SUM(M23:N23)</f>
        <v>22974.53830583024</v>
      </c>
      <c r="M23" s="3">
        <v>14625.615313257247</v>
      </c>
      <c r="N23" s="3">
        <v>8348.9229925729924</v>
      </c>
      <c r="X23" s="115"/>
    </row>
    <row r="24" spans="2:24" ht="12.75" customHeight="1" x14ac:dyDescent="0.25">
      <c r="B24" s="161"/>
      <c r="C24" s="5" t="s">
        <v>16</v>
      </c>
      <c r="D24" s="2">
        <f t="shared" si="0"/>
        <v>26456.6451403172</v>
      </c>
      <c r="E24" s="3">
        <v>12364.912185200421</v>
      </c>
      <c r="F24" s="3">
        <v>14091.732955116779</v>
      </c>
      <c r="H24" s="2">
        <f t="shared" si="1"/>
        <v>8745.3864801864802</v>
      </c>
      <c r="I24" s="3">
        <v>2429.9666666666667</v>
      </c>
      <c r="J24" s="3">
        <v>6315.4198135198139</v>
      </c>
      <c r="L24" s="2">
        <v>3659.25160770602</v>
      </c>
      <c r="M24" s="3"/>
      <c r="N24" s="3">
        <v>2214.1467126011248</v>
      </c>
      <c r="X24" s="115"/>
    </row>
    <row r="25" spans="2:24" ht="12.75" customHeight="1" x14ac:dyDescent="0.25">
      <c r="B25" s="162"/>
      <c r="C25" s="5" t="s">
        <v>17</v>
      </c>
      <c r="D25" s="2">
        <f t="shared" si="0"/>
        <v>61364.437001737271</v>
      </c>
      <c r="E25" s="3">
        <v>32914.696894034263</v>
      </c>
      <c r="F25" s="3">
        <v>28449.740107703012</v>
      </c>
      <c r="H25" s="2">
        <f t="shared" si="1"/>
        <v>17229.37854251012</v>
      </c>
      <c r="I25" s="3">
        <v>6784.0576969384238</v>
      </c>
      <c r="J25" s="3">
        <v>10445.320845571696</v>
      </c>
      <c r="L25" s="2">
        <f>SUM(M25:N25)</f>
        <v>8281.7230888306731</v>
      </c>
      <c r="M25" s="3">
        <v>4487.2132849091049</v>
      </c>
      <c r="N25" s="3">
        <v>3794.5098039215682</v>
      </c>
      <c r="X25" s="115"/>
    </row>
    <row r="26" spans="2:24" ht="12.75" customHeight="1" x14ac:dyDescent="0.25">
      <c r="X26"/>
    </row>
    <row r="27" spans="2:24" ht="12.75" customHeight="1" x14ac:dyDescent="0.25">
      <c r="X27"/>
    </row>
    <row r="28" spans="2:24" ht="12.75" customHeight="1" x14ac:dyDescent="0.25">
      <c r="X28"/>
    </row>
    <row r="29" spans="2:24" ht="12.75" customHeight="1" x14ac:dyDescent="0.25">
      <c r="B29" s="194" t="s">
        <v>28</v>
      </c>
      <c r="C29" s="195"/>
      <c r="D29" s="235" t="s">
        <v>254</v>
      </c>
      <c r="E29" s="236"/>
      <c r="F29" s="237"/>
      <c r="H29" s="235" t="s">
        <v>253</v>
      </c>
      <c r="I29" s="236"/>
      <c r="J29" s="237"/>
      <c r="L29" s="235" t="s">
        <v>252</v>
      </c>
      <c r="M29" s="236"/>
      <c r="N29" s="237"/>
      <c r="X29" s="115"/>
    </row>
    <row r="30" spans="2:24" ht="44.1" customHeight="1" x14ac:dyDescent="0.25">
      <c r="B30" s="196"/>
      <c r="C30" s="197"/>
      <c r="D30" s="126" t="s">
        <v>19</v>
      </c>
      <c r="E30" s="156" t="s">
        <v>251</v>
      </c>
      <c r="F30" s="156" t="s">
        <v>250</v>
      </c>
      <c r="H30" s="126" t="s">
        <v>19</v>
      </c>
      <c r="I30" s="156" t="s">
        <v>251</v>
      </c>
      <c r="J30" s="156" t="s">
        <v>250</v>
      </c>
      <c r="L30" s="126" t="s">
        <v>19</v>
      </c>
      <c r="M30" s="156" t="s">
        <v>251</v>
      </c>
      <c r="N30" s="156" t="s">
        <v>250</v>
      </c>
      <c r="X30" s="115"/>
    </row>
    <row r="31" spans="2:24" ht="12.75" customHeight="1" x14ac:dyDescent="0.25">
      <c r="B31" s="160" t="s">
        <v>21</v>
      </c>
      <c r="C31" s="105" t="s">
        <v>19</v>
      </c>
      <c r="D31" s="119">
        <f>SUM(D32:D33)</f>
        <v>99.999999999999972</v>
      </c>
      <c r="E31" s="119">
        <f>SUM(E32:E33)</f>
        <v>100</v>
      </c>
      <c r="F31" s="119">
        <f>SUM(F32:F33)</f>
        <v>100</v>
      </c>
      <c r="H31" s="119">
        <f>SUM(H32:H33)</f>
        <v>100</v>
      </c>
      <c r="I31" s="119">
        <f>SUM(I32:I33)</f>
        <v>100</v>
      </c>
      <c r="J31" s="119">
        <f>SUM(J32:J33)</f>
        <v>100</v>
      </c>
      <c r="L31" s="119">
        <f>SUM(L32:L33)</f>
        <v>100</v>
      </c>
      <c r="M31" s="119">
        <f>SUM(M32:M33)</f>
        <v>100</v>
      </c>
      <c r="N31" s="119">
        <f>SUM(N32:N33)</f>
        <v>100</v>
      </c>
      <c r="X31" s="115"/>
    </row>
    <row r="32" spans="2:24" ht="12.75" customHeight="1" x14ac:dyDescent="0.25">
      <c r="B32" s="161"/>
      <c r="C32" s="5" t="s">
        <v>2</v>
      </c>
      <c r="D32" s="119">
        <f t="shared" ref="D32:F49" si="2">D8/D$7*100</f>
        <v>50.425065104816561</v>
      </c>
      <c r="E32" s="117">
        <f t="shared" si="2"/>
        <v>54.721069888907671</v>
      </c>
      <c r="F32" s="117">
        <f t="shared" si="2"/>
        <v>45.473359367359379</v>
      </c>
      <c r="H32" s="119">
        <f t="shared" ref="H32:J33" si="3">H8/H$7*100</f>
        <v>50.807979039106229</v>
      </c>
      <c r="I32" s="117">
        <f t="shared" si="3"/>
        <v>62.345249576507641</v>
      </c>
      <c r="J32" s="117">
        <f t="shared" si="3"/>
        <v>43.904003781064198</v>
      </c>
      <c r="L32" s="119">
        <f t="shared" ref="L32:N33" si="4">L8/L$7*100</f>
        <v>46.16320330062937</v>
      </c>
      <c r="M32" s="117">
        <f t="shared" si="4"/>
        <v>51.757727325977839</v>
      </c>
      <c r="N32" s="117">
        <f t="shared" si="4"/>
        <v>38.722130991794799</v>
      </c>
      <c r="X32" s="115"/>
    </row>
    <row r="33" spans="2:24" ht="12.75" customHeight="1" x14ac:dyDescent="0.25">
      <c r="B33" s="162"/>
      <c r="C33" s="5" t="s">
        <v>3</v>
      </c>
      <c r="D33" s="119">
        <f t="shared" si="2"/>
        <v>49.574934895183418</v>
      </c>
      <c r="E33" s="117">
        <f t="shared" si="2"/>
        <v>45.278930111092329</v>
      </c>
      <c r="F33" s="117">
        <f t="shared" si="2"/>
        <v>54.526640632640621</v>
      </c>
      <c r="H33" s="119">
        <f t="shared" si="3"/>
        <v>49.192020960893771</v>
      </c>
      <c r="I33" s="117">
        <f t="shared" si="3"/>
        <v>37.654750423492359</v>
      </c>
      <c r="J33" s="117">
        <f t="shared" si="3"/>
        <v>56.095996218935809</v>
      </c>
      <c r="L33" s="119">
        <f t="shared" si="4"/>
        <v>53.836796699370623</v>
      </c>
      <c r="M33" s="117">
        <f t="shared" si="4"/>
        <v>48.242272674022168</v>
      </c>
      <c r="N33" s="117">
        <f t="shared" si="4"/>
        <v>61.277869008205201</v>
      </c>
      <c r="X33" s="115"/>
    </row>
    <row r="34" spans="2:24" ht="12.75" customHeight="1" x14ac:dyDescent="0.25">
      <c r="B34" s="160" t="s">
        <v>22</v>
      </c>
      <c r="C34" s="5" t="s">
        <v>4</v>
      </c>
      <c r="D34" s="119">
        <f t="shared" si="2"/>
        <v>13.724477829557413</v>
      </c>
      <c r="E34" s="117">
        <f t="shared" si="2"/>
        <v>22.444002784445647</v>
      </c>
      <c r="F34" s="117">
        <f t="shared" si="2"/>
        <v>3.6740882427227173</v>
      </c>
      <c r="H34" s="119">
        <f t="shared" ref="H34:I36" si="5">H10/H$7*100</f>
        <v>15.788837265590223</v>
      </c>
      <c r="I34" s="117">
        <f t="shared" si="5"/>
        <v>7.8864085022571073</v>
      </c>
      <c r="J34" s="117"/>
      <c r="L34" s="117"/>
      <c r="M34" s="117"/>
      <c r="N34" s="117"/>
      <c r="X34" s="115"/>
    </row>
    <row r="35" spans="2:24" ht="12.75" customHeight="1" x14ac:dyDescent="0.25">
      <c r="B35" s="161"/>
      <c r="C35" s="5" t="s">
        <v>5</v>
      </c>
      <c r="D35" s="119">
        <f t="shared" si="2"/>
        <v>38.468408918898909</v>
      </c>
      <c r="E35" s="117">
        <f t="shared" si="2"/>
        <v>28.669936180327131</v>
      </c>
      <c r="F35" s="117">
        <f t="shared" si="2"/>
        <v>49.762426527440503</v>
      </c>
      <c r="H35" s="119">
        <f t="shared" si="5"/>
        <v>58.299748759684235</v>
      </c>
      <c r="I35" s="117">
        <f t="shared" si="5"/>
        <v>40.913241468012998</v>
      </c>
      <c r="J35" s="117">
        <f>J11/J$7*100</f>
        <v>68.703944082688395</v>
      </c>
      <c r="L35" s="119">
        <f t="shared" ref="L35:N36" si="6">L11/L$7*100</f>
        <v>26.230369878589443</v>
      </c>
      <c r="M35" s="117">
        <f t="shared" si="6"/>
        <v>27.003793765335583</v>
      </c>
      <c r="N35" s="117">
        <f t="shared" si="6"/>
        <v>25.201666982582243</v>
      </c>
      <c r="X35" s="115"/>
    </row>
    <row r="36" spans="2:24" ht="12.75" customHeight="1" x14ac:dyDescent="0.25">
      <c r="B36" s="161"/>
      <c r="C36" s="5" t="s">
        <v>6</v>
      </c>
      <c r="D36" s="119">
        <f t="shared" si="2"/>
        <v>41.156468849147672</v>
      </c>
      <c r="E36" s="117">
        <f t="shared" si="2"/>
        <v>40.093444815176618</v>
      </c>
      <c r="F36" s="117">
        <f t="shared" si="2"/>
        <v>42.381742672762144</v>
      </c>
      <c r="H36" s="119">
        <f t="shared" si="5"/>
        <v>37.576991777170143</v>
      </c>
      <c r="I36" s="117">
        <f t="shared" si="5"/>
        <v>51.200350029729904</v>
      </c>
      <c r="J36" s="117">
        <f>J12/J$7*100</f>
        <v>29.424688509061138</v>
      </c>
      <c r="L36" s="119">
        <f t="shared" si="6"/>
        <v>53.825472239375252</v>
      </c>
      <c r="M36" s="117">
        <f t="shared" si="6"/>
        <v>48.278940025153716</v>
      </c>
      <c r="N36" s="117">
        <f t="shared" si="6"/>
        <v>61.202712391048749</v>
      </c>
      <c r="X36" s="115"/>
    </row>
    <row r="37" spans="2:24" ht="12.75" customHeight="1" x14ac:dyDescent="0.25">
      <c r="B37" s="162"/>
      <c r="C37" s="5" t="s">
        <v>7</v>
      </c>
      <c r="D37" s="119">
        <f t="shared" si="2"/>
        <v>6.650644402395983</v>
      </c>
      <c r="E37" s="117">
        <f t="shared" si="2"/>
        <v>8.7926162200505669</v>
      </c>
      <c r="F37" s="117">
        <f t="shared" si="2"/>
        <v>4.1817425570746458</v>
      </c>
      <c r="H37" s="117"/>
      <c r="I37" s="117"/>
      <c r="J37" s="117"/>
      <c r="L37" s="119">
        <f>L13/L$7*100</f>
        <v>19.537151403849904</v>
      </c>
      <c r="M37" s="117"/>
      <c r="N37" s="117"/>
      <c r="X37" s="115"/>
    </row>
    <row r="38" spans="2:24" ht="12.75" customHeight="1" x14ac:dyDescent="0.25">
      <c r="B38" s="187" t="s">
        <v>23</v>
      </c>
      <c r="C38" s="5" t="s">
        <v>8</v>
      </c>
      <c r="D38" s="119">
        <f t="shared" si="2"/>
        <v>29.669082174705686</v>
      </c>
      <c r="E38" s="117">
        <f t="shared" si="2"/>
        <v>33.098208228008488</v>
      </c>
      <c r="F38" s="117">
        <f t="shared" si="2"/>
        <v>25.716567220466441</v>
      </c>
      <c r="H38" s="119">
        <f t="shared" ref="H38:J41" si="7">H14/H$7*100</f>
        <v>22.778476384938674</v>
      </c>
      <c r="I38" s="117">
        <f t="shared" si="7"/>
        <v>21.519959929692991</v>
      </c>
      <c r="J38" s="117">
        <f t="shared" si="7"/>
        <v>23.53158054772031</v>
      </c>
      <c r="L38" s="119">
        <f>L14/L$7*100</f>
        <v>29.345500894054698</v>
      </c>
      <c r="M38" s="117">
        <f t="shared" ref="M38:N41" si="8">M14/M$7*100</f>
        <v>31.225561908639136</v>
      </c>
      <c r="N38" s="117">
        <f t="shared" si="8"/>
        <v>26.844900326221357</v>
      </c>
      <c r="X38" s="115"/>
    </row>
    <row r="39" spans="2:24" ht="12.75" customHeight="1" x14ac:dyDescent="0.25">
      <c r="B39" s="188"/>
      <c r="C39" s="5" t="s">
        <v>9</v>
      </c>
      <c r="D39" s="119">
        <f t="shared" si="2"/>
        <v>32.946481502920562</v>
      </c>
      <c r="E39" s="117">
        <f t="shared" si="2"/>
        <v>32.874199113030919</v>
      </c>
      <c r="F39" s="117">
        <f t="shared" si="2"/>
        <v>33.029796383308764</v>
      </c>
      <c r="H39" s="119">
        <f t="shared" si="7"/>
        <v>31.512003852187803</v>
      </c>
      <c r="I39" s="117">
        <f t="shared" si="7"/>
        <v>43.312013316564048</v>
      </c>
      <c r="J39" s="117">
        <f t="shared" si="7"/>
        <v>24.450803967638294</v>
      </c>
      <c r="L39" s="119">
        <f>L15/L$7*100</f>
        <v>32.335293553353964</v>
      </c>
      <c r="M39" s="117">
        <f t="shared" si="8"/>
        <v>40.923632307696266</v>
      </c>
      <c r="N39" s="117">
        <f t="shared" si="8"/>
        <v>20.91225749268628</v>
      </c>
      <c r="X39" s="115"/>
    </row>
    <row r="40" spans="2:24" ht="12.75" customHeight="1" x14ac:dyDescent="0.25">
      <c r="B40" s="188"/>
      <c r="C40" s="5" t="s">
        <v>10</v>
      </c>
      <c r="D40" s="119">
        <f t="shared" si="2"/>
        <v>36.75317060529418</v>
      </c>
      <c r="E40" s="117">
        <f t="shared" si="2"/>
        <v>32.848652931268447</v>
      </c>
      <c r="F40" s="117">
        <f t="shared" si="2"/>
        <v>41.253636396224799</v>
      </c>
      <c r="H40" s="119">
        <f t="shared" si="7"/>
        <v>45.709519762873526</v>
      </c>
      <c r="I40" s="117">
        <f t="shared" si="7"/>
        <v>35.168026753742971</v>
      </c>
      <c r="J40" s="117">
        <f t="shared" si="7"/>
        <v>52.017615484641411</v>
      </c>
      <c r="L40" s="119">
        <f>L16/L$7*100</f>
        <v>38.319205552591349</v>
      </c>
      <c r="M40" s="117">
        <f t="shared" si="8"/>
        <v>27.850805783664612</v>
      </c>
      <c r="N40" s="117">
        <f t="shared" si="8"/>
        <v>52.242842181092378</v>
      </c>
      <c r="X40" s="115"/>
    </row>
    <row r="41" spans="2:24" ht="12.75" customHeight="1" x14ac:dyDescent="0.25">
      <c r="B41" s="187" t="s">
        <v>38</v>
      </c>
      <c r="C41" s="5" t="s">
        <v>37</v>
      </c>
      <c r="D41" s="119">
        <f t="shared" si="2"/>
        <v>94.195640717530708</v>
      </c>
      <c r="E41" s="117">
        <f t="shared" si="2"/>
        <v>95.561420093926301</v>
      </c>
      <c r="F41" s="117">
        <f t="shared" si="2"/>
        <v>92.621401880729806</v>
      </c>
      <c r="H41" s="119">
        <f t="shared" si="7"/>
        <v>93.008969299244313</v>
      </c>
      <c r="I41" s="117">
        <f t="shared" si="7"/>
        <v>97.372122842704727</v>
      </c>
      <c r="J41" s="117">
        <f t="shared" si="7"/>
        <v>90.398030774968902</v>
      </c>
      <c r="L41" s="119">
        <f>L17/L$7*100</f>
        <v>91.395583279976307</v>
      </c>
      <c r="M41" s="117">
        <f t="shared" si="8"/>
        <v>91.727233345874623</v>
      </c>
      <c r="N41" s="117">
        <f t="shared" si="8"/>
        <v>90.954467626455582</v>
      </c>
      <c r="X41" s="115"/>
    </row>
    <row r="42" spans="2:24" ht="12.75" customHeight="1" x14ac:dyDescent="0.25">
      <c r="B42" s="189"/>
      <c r="C42" s="5" t="s">
        <v>20</v>
      </c>
      <c r="D42" s="119">
        <f t="shared" si="2"/>
        <v>5.8043592824692132</v>
      </c>
      <c r="E42" s="120">
        <f t="shared" si="2"/>
        <v>4.4385799060736124</v>
      </c>
      <c r="F42" s="117">
        <f t="shared" si="2"/>
        <v>7.3785981192701451</v>
      </c>
      <c r="H42" s="119">
        <f t="shared" ref="H42:H49" si="9">H18/H$7*100</f>
        <v>7.8345284252107881</v>
      </c>
      <c r="I42" s="117"/>
      <c r="J42" s="117">
        <f t="shared" ref="J42:J49" si="10">J18/J$7*100</f>
        <v>9.6019692250311319</v>
      </c>
      <c r="L42" s="117"/>
      <c r="M42" s="117"/>
      <c r="N42" s="117"/>
      <c r="X42" s="115"/>
    </row>
    <row r="43" spans="2:24" ht="12.75" customHeight="1" x14ac:dyDescent="0.25">
      <c r="B43" s="160" t="s">
        <v>25</v>
      </c>
      <c r="C43" s="5" t="s">
        <v>11</v>
      </c>
      <c r="D43" s="119">
        <f t="shared" si="2"/>
        <v>12.1324196312501</v>
      </c>
      <c r="E43" s="117">
        <f t="shared" si="2"/>
        <v>12.663147398878536</v>
      </c>
      <c r="F43" s="117">
        <f t="shared" si="2"/>
        <v>11.520686669097554</v>
      </c>
      <c r="H43" s="119">
        <f t="shared" si="9"/>
        <v>11.283942862446953</v>
      </c>
      <c r="I43" s="117">
        <f t="shared" ref="I43:I49" si="11">I19/I$7*100</f>
        <v>11.956402257797508</v>
      </c>
      <c r="J43" s="117">
        <f t="shared" si="10"/>
        <v>10.881538930556159</v>
      </c>
      <c r="L43" s="119">
        <f t="shared" ref="L43:N47" si="12">L19/L$7*100</f>
        <v>14.145523145615513</v>
      </c>
      <c r="M43" s="117">
        <f t="shared" si="12"/>
        <v>9.1213424303058908</v>
      </c>
      <c r="N43" s="117">
        <f t="shared" si="12"/>
        <v>20.828002624813475</v>
      </c>
      <c r="X43" s="115"/>
    </row>
    <row r="44" spans="2:24" ht="12.75" customHeight="1" x14ac:dyDescent="0.25">
      <c r="B44" s="161"/>
      <c r="C44" s="5" t="s">
        <v>12</v>
      </c>
      <c r="D44" s="119">
        <f t="shared" si="2"/>
        <v>27.618556711048559</v>
      </c>
      <c r="E44" s="117">
        <f t="shared" si="2"/>
        <v>29.365329885964858</v>
      </c>
      <c r="F44" s="117">
        <f t="shared" si="2"/>
        <v>25.605172837664607</v>
      </c>
      <c r="H44" s="119">
        <f t="shared" si="9"/>
        <v>33.259328476674753</v>
      </c>
      <c r="I44" s="117">
        <f t="shared" si="11"/>
        <v>45.646193653752434</v>
      </c>
      <c r="J44" s="117">
        <f t="shared" si="10"/>
        <v>25.846950442371636</v>
      </c>
      <c r="L44" s="119">
        <f t="shared" si="12"/>
        <v>26.239561890352718</v>
      </c>
      <c r="M44" s="117">
        <f t="shared" si="12"/>
        <v>27.024521792335598</v>
      </c>
      <c r="N44" s="117">
        <f t="shared" si="12"/>
        <v>25.195515361331605</v>
      </c>
      <c r="X44" s="115"/>
    </row>
    <row r="45" spans="2:24" ht="12.75" customHeight="1" x14ac:dyDescent="0.25">
      <c r="B45" s="162"/>
      <c r="C45" s="5" t="s">
        <v>13</v>
      </c>
      <c r="D45" s="119">
        <f t="shared" si="2"/>
        <v>60.249023657701315</v>
      </c>
      <c r="E45" s="117">
        <f t="shared" si="2"/>
        <v>57.971522715156574</v>
      </c>
      <c r="F45" s="117">
        <f t="shared" si="2"/>
        <v>62.874140493237839</v>
      </c>
      <c r="H45" s="119">
        <f t="shared" si="9"/>
        <v>55.456728660878298</v>
      </c>
      <c r="I45" s="117">
        <f t="shared" si="11"/>
        <v>42.39740408845006</v>
      </c>
      <c r="J45" s="117">
        <f t="shared" si="10"/>
        <v>63.271510627072203</v>
      </c>
      <c r="L45" s="119">
        <f t="shared" si="12"/>
        <v>59.614914964031783</v>
      </c>
      <c r="M45" s="117">
        <f t="shared" si="12"/>
        <v>63.854135777358536</v>
      </c>
      <c r="N45" s="117">
        <f t="shared" si="12"/>
        <v>53.976482013854941</v>
      </c>
      <c r="X45" s="115"/>
    </row>
    <row r="46" spans="2:24" ht="12.75" customHeight="1" x14ac:dyDescent="0.25">
      <c r="B46" s="160" t="s">
        <v>24</v>
      </c>
      <c r="C46" s="5" t="s">
        <v>14</v>
      </c>
      <c r="D46" s="119">
        <f t="shared" si="2"/>
        <v>9.6957509619900097</v>
      </c>
      <c r="E46" s="117">
        <f t="shared" si="2"/>
        <v>10.348570694119012</v>
      </c>
      <c r="F46" s="117">
        <f t="shared" si="2"/>
        <v>8.9432910892544744</v>
      </c>
      <c r="H46" s="119">
        <f t="shared" si="9"/>
        <v>11.44268356920208</v>
      </c>
      <c r="I46" s="117">
        <f t="shared" si="11"/>
        <v>16.434457240860123</v>
      </c>
      <c r="J46" s="117">
        <f t="shared" si="10"/>
        <v>8.4555748062454796</v>
      </c>
      <c r="L46" s="119">
        <f t="shared" si="12"/>
        <v>12.316368203034409</v>
      </c>
      <c r="M46" s="117">
        <f t="shared" si="12"/>
        <v>9.5570045380596138</v>
      </c>
      <c r="N46" s="117">
        <f t="shared" si="12"/>
        <v>15.98649714776967</v>
      </c>
      <c r="X46" s="115"/>
    </row>
    <row r="47" spans="2:24" ht="12.75" customHeight="1" x14ac:dyDescent="0.25">
      <c r="B47" s="161"/>
      <c r="C47" s="5" t="s">
        <v>15</v>
      </c>
      <c r="D47" s="119">
        <f t="shared" si="2"/>
        <v>58.945301308294638</v>
      </c>
      <c r="E47" s="117">
        <f t="shared" si="2"/>
        <v>59.455752785473045</v>
      </c>
      <c r="F47" s="117">
        <f t="shared" si="2"/>
        <v>58.356939415030951</v>
      </c>
      <c r="H47" s="119">
        <f t="shared" si="9"/>
        <v>60.942271030013131</v>
      </c>
      <c r="I47" s="117">
        <f t="shared" si="11"/>
        <v>57.399712456519083</v>
      </c>
      <c r="J47" s="117">
        <f t="shared" si="10"/>
        <v>63.062160362787353</v>
      </c>
      <c r="L47" s="119">
        <f t="shared" si="12"/>
        <v>57.696158076701821</v>
      </c>
      <c r="M47" s="117">
        <f t="shared" si="12"/>
        <v>64.344232840230148</v>
      </c>
      <c r="N47" s="117">
        <f t="shared" si="12"/>
        <v>48.853796366248488</v>
      </c>
      <c r="X47" s="115"/>
    </row>
    <row r="48" spans="2:24" ht="12.75" customHeight="1" x14ac:dyDescent="0.25">
      <c r="B48" s="161"/>
      <c r="C48" s="5" t="s">
        <v>16</v>
      </c>
      <c r="D48" s="119">
        <f t="shared" si="2"/>
        <v>9.4470773056159203</v>
      </c>
      <c r="E48" s="117">
        <f t="shared" si="2"/>
        <v>8.245806360523309</v>
      </c>
      <c r="F48" s="117">
        <f t="shared" si="2"/>
        <v>10.831698722492252</v>
      </c>
      <c r="H48" s="119">
        <f t="shared" si="9"/>
        <v>9.2976488713847498</v>
      </c>
      <c r="I48" s="117">
        <f t="shared" si="11"/>
        <v>6.9005781764774854</v>
      </c>
      <c r="J48" s="117">
        <f t="shared" si="10"/>
        <v>10.732071052590259</v>
      </c>
      <c r="L48" s="119">
        <f>L24/L$7*100</f>
        <v>9.1895104219376087</v>
      </c>
      <c r="M48" s="117"/>
      <c r="N48" s="117">
        <f>N24/N$7*100</f>
        <v>12.956098974519097</v>
      </c>
      <c r="X48" s="115"/>
    </row>
    <row r="49" spans="2:24" ht="12.75" customHeight="1" x14ac:dyDescent="0.25">
      <c r="B49" s="162"/>
      <c r="C49" s="5" t="s">
        <v>17</v>
      </c>
      <c r="D49" s="119">
        <f t="shared" si="2"/>
        <v>21.911870424099416</v>
      </c>
      <c r="E49" s="117">
        <f t="shared" si="2"/>
        <v>21.949870159884625</v>
      </c>
      <c r="F49" s="117">
        <f t="shared" si="2"/>
        <v>21.868070773222339</v>
      </c>
      <c r="H49" s="119">
        <f t="shared" si="9"/>
        <v>18.317396529400039</v>
      </c>
      <c r="I49" s="117">
        <f t="shared" si="11"/>
        <v>19.26525212614332</v>
      </c>
      <c r="J49" s="117">
        <f t="shared" si="10"/>
        <v>17.7501937783769</v>
      </c>
      <c r="L49" s="119">
        <f>L25/L$7*100</f>
        <v>20.79796329832616</v>
      </c>
      <c r="M49" s="117">
        <f>M25/M$7*100</f>
        <v>19.741138422138881</v>
      </c>
      <c r="N49" s="117">
        <f>N25/N$7*100</f>
        <v>22.203607511462749</v>
      </c>
      <c r="X49" s="115"/>
    </row>
    <row r="50" spans="2:24" ht="12.75" customHeight="1" x14ac:dyDescent="0.25">
      <c r="B50" s="21"/>
      <c r="C50" s="15"/>
      <c r="D50" s="15"/>
      <c r="E50" s="16"/>
      <c r="F50" s="16"/>
      <c r="I50" s="16"/>
      <c r="J50" s="16"/>
      <c r="M50" s="16"/>
      <c r="X50" s="115"/>
    </row>
    <row r="51" spans="2:24" ht="12.75" customHeight="1" x14ac:dyDescent="0.25">
      <c r="B51" s="21"/>
      <c r="C51" s="15"/>
      <c r="D51" s="15"/>
      <c r="E51" s="16"/>
      <c r="F51" s="16"/>
      <c r="I51" s="16"/>
      <c r="J51" s="16"/>
      <c r="K51" s="16"/>
      <c r="L51" s="16"/>
      <c r="M51" s="16"/>
      <c r="X51" s="115"/>
    </row>
    <row r="52" spans="2:24" ht="12.75" customHeight="1" x14ac:dyDescent="0.25">
      <c r="X52"/>
    </row>
    <row r="53" spans="2:24" ht="12.75" customHeight="1" x14ac:dyDescent="0.25">
      <c r="B53" s="194" t="s">
        <v>29</v>
      </c>
      <c r="C53" s="195"/>
      <c r="D53" s="235" t="s">
        <v>254</v>
      </c>
      <c r="E53" s="236"/>
      <c r="F53" s="237"/>
      <c r="H53" s="235" t="s">
        <v>253</v>
      </c>
      <c r="I53" s="236"/>
      <c r="J53" s="237"/>
      <c r="L53" s="235" t="s">
        <v>252</v>
      </c>
      <c r="M53" s="236"/>
      <c r="N53" s="237"/>
      <c r="X53" s="115"/>
    </row>
    <row r="54" spans="2:24" ht="44.1" customHeight="1" x14ac:dyDescent="0.25">
      <c r="B54" s="196"/>
      <c r="C54" s="197"/>
      <c r="D54" s="126" t="s">
        <v>19</v>
      </c>
      <c r="E54" s="156" t="s">
        <v>251</v>
      </c>
      <c r="F54" s="156" t="s">
        <v>250</v>
      </c>
      <c r="H54" s="126" t="s">
        <v>19</v>
      </c>
      <c r="I54" s="156" t="s">
        <v>251</v>
      </c>
      <c r="J54" s="156" t="s">
        <v>250</v>
      </c>
      <c r="L54" s="126" t="s">
        <v>19</v>
      </c>
      <c r="M54" s="156" t="s">
        <v>251</v>
      </c>
      <c r="N54" s="156" t="s">
        <v>250</v>
      </c>
      <c r="X54" s="115"/>
    </row>
    <row r="55" spans="2:24" ht="12.75" customHeight="1" x14ac:dyDescent="0.25">
      <c r="B55" s="160" t="s">
        <v>21</v>
      </c>
      <c r="C55" s="105" t="s">
        <v>19</v>
      </c>
      <c r="D55" s="119">
        <f t="shared" ref="D55:D60" si="13">SUM(E55:F55)</f>
        <v>99.999999999999986</v>
      </c>
      <c r="E55" s="119">
        <f t="shared" ref="E55:F73" si="14">E7/$D7*100</f>
        <v>53.545206956025659</v>
      </c>
      <c r="F55" s="119">
        <f t="shared" si="14"/>
        <v>46.454793043974327</v>
      </c>
      <c r="H55" s="119">
        <f>SUM(I55:J55)</f>
        <v>100</v>
      </c>
      <c r="I55" s="119">
        <f t="shared" ref="I55:J57" si="15">I7/$H7*100</f>
        <v>37.437683628444994</v>
      </c>
      <c r="J55" s="119">
        <f t="shared" si="15"/>
        <v>62.562316371555006</v>
      </c>
      <c r="L55" s="119">
        <f>SUM(M55:N55)</f>
        <v>100</v>
      </c>
      <c r="M55" s="119">
        <f t="shared" ref="M55:N57" si="16">M7/$L7*100</f>
        <v>57.082715037147672</v>
      </c>
      <c r="N55" s="119">
        <f t="shared" si="16"/>
        <v>42.917284962852328</v>
      </c>
      <c r="X55" s="115"/>
    </row>
    <row r="56" spans="2:24" ht="12.75" customHeight="1" x14ac:dyDescent="0.25">
      <c r="B56" s="161"/>
      <c r="C56" s="5" t="s">
        <v>2</v>
      </c>
      <c r="D56" s="119">
        <f t="shared" si="13"/>
        <v>100</v>
      </c>
      <c r="E56" s="117">
        <f t="shared" si="14"/>
        <v>58.107034784508961</v>
      </c>
      <c r="F56" s="117">
        <f t="shared" si="14"/>
        <v>41.892965215491046</v>
      </c>
      <c r="H56" s="119">
        <f>SUM(I56:J56)</f>
        <v>100</v>
      </c>
      <c r="I56" s="117">
        <f t="shared" si="15"/>
        <v>45.93888152066117</v>
      </c>
      <c r="J56" s="117">
        <f t="shared" si="15"/>
        <v>54.061118479338823</v>
      </c>
      <c r="L56" s="119">
        <f>SUM(M56:N56)</f>
        <v>100</v>
      </c>
      <c r="M56" s="117">
        <f t="shared" si="16"/>
        <v>64.000575971271559</v>
      </c>
      <c r="N56" s="117">
        <f t="shared" si="16"/>
        <v>35.999424028728441</v>
      </c>
      <c r="X56" s="115"/>
    </row>
    <row r="57" spans="2:24" ht="12.75" customHeight="1" x14ac:dyDescent="0.25">
      <c r="B57" s="162"/>
      <c r="C57" s="5" t="s">
        <v>3</v>
      </c>
      <c r="D57" s="119">
        <f t="shared" si="13"/>
        <v>100.00000000000001</v>
      </c>
      <c r="E57" s="117">
        <f t="shared" si="14"/>
        <v>48.905151134780745</v>
      </c>
      <c r="F57" s="117">
        <f t="shared" si="14"/>
        <v>51.094848865219269</v>
      </c>
      <c r="H57" s="119">
        <f>SUM(I57:J57)</f>
        <v>100</v>
      </c>
      <c r="I57" s="117">
        <f t="shared" si="15"/>
        <v>28.657221352695345</v>
      </c>
      <c r="J57" s="117">
        <f t="shared" si="15"/>
        <v>71.342778647304655</v>
      </c>
      <c r="L57" s="119">
        <f>SUM(M57:N57)</f>
        <v>100</v>
      </c>
      <c r="M57" s="117">
        <f t="shared" si="16"/>
        <v>51.150886988559932</v>
      </c>
      <c r="N57" s="117">
        <f t="shared" si="16"/>
        <v>48.849113011440075</v>
      </c>
      <c r="X57" s="115"/>
    </row>
    <row r="58" spans="2:24" ht="12.75" customHeight="1" x14ac:dyDescent="0.25">
      <c r="B58" s="160" t="s">
        <v>22</v>
      </c>
      <c r="C58" s="5" t="s">
        <v>4</v>
      </c>
      <c r="D58" s="119">
        <f t="shared" si="13"/>
        <v>100</v>
      </c>
      <c r="E58" s="117">
        <f t="shared" si="14"/>
        <v>87.563897799200475</v>
      </c>
      <c r="F58" s="117">
        <f t="shared" si="14"/>
        <v>12.436102200799521</v>
      </c>
      <c r="H58" s="119">
        <v>100</v>
      </c>
      <c r="I58" s="117">
        <f>I10/$H10*100</f>
        <v>18.699848602255081</v>
      </c>
      <c r="J58" s="117"/>
      <c r="L58" s="117"/>
      <c r="M58" s="117"/>
      <c r="N58" s="117"/>
      <c r="X58" s="115"/>
    </row>
    <row r="59" spans="2:24" ht="12.75" customHeight="1" x14ac:dyDescent="0.25">
      <c r="B59" s="161"/>
      <c r="C59" s="5" t="s">
        <v>5</v>
      </c>
      <c r="D59" s="119">
        <f t="shared" si="13"/>
        <v>100</v>
      </c>
      <c r="E59" s="117">
        <f t="shared" si="14"/>
        <v>39.906450756206752</v>
      </c>
      <c r="F59" s="117">
        <f t="shared" si="14"/>
        <v>60.093549243793241</v>
      </c>
      <c r="H59" s="119">
        <f>SUM(I59:J59)</f>
        <v>100</v>
      </c>
      <c r="I59" s="117">
        <f>I11/$H11*100</f>
        <v>26.272788869252462</v>
      </c>
      <c r="J59" s="117">
        <f>J11/$H11*100</f>
        <v>73.727211130747534</v>
      </c>
      <c r="L59" s="119">
        <f>SUM(M59:N59)</f>
        <v>100.00000000000001</v>
      </c>
      <c r="M59" s="117">
        <f>M11/$L11*100</f>
        <v>58.765845528040586</v>
      </c>
      <c r="N59" s="117">
        <f>N11/$L11*100</f>
        <v>41.234154471959428</v>
      </c>
      <c r="X59" s="115"/>
    </row>
    <row r="60" spans="2:24" ht="12.75" customHeight="1" x14ac:dyDescent="0.25">
      <c r="B60" s="161"/>
      <c r="C60" s="5" t="s">
        <v>6</v>
      </c>
      <c r="D60" s="119">
        <f t="shared" si="13"/>
        <v>100</v>
      </c>
      <c r="E60" s="117">
        <f t="shared" si="14"/>
        <v>52.16219613197174</v>
      </c>
      <c r="F60" s="117">
        <f t="shared" si="14"/>
        <v>47.837803868028253</v>
      </c>
      <c r="H60" s="119">
        <f>SUM(I60:J60)</f>
        <v>100</v>
      </c>
      <c r="I60" s="117">
        <f>I12/$H12*100</f>
        <v>51.010536379424487</v>
      </c>
      <c r="J60" s="117">
        <f>J12/$H12*100</f>
        <v>48.989463620575513</v>
      </c>
      <c r="L60" s="119">
        <f>SUM(M60:N60)</f>
        <v>100</v>
      </c>
      <c r="M60" s="117">
        <f>M12/$L12*100</f>
        <v>51.200535008689783</v>
      </c>
      <c r="N60" s="117">
        <f>N12/$L12*100</f>
        <v>48.799464991310209</v>
      </c>
      <c r="X60" s="115"/>
    </row>
    <row r="61" spans="2:24" ht="12.75" customHeight="1" x14ac:dyDescent="0.25">
      <c r="B61" s="162"/>
      <c r="C61" s="5" t="s">
        <v>7</v>
      </c>
      <c r="D61" s="119">
        <v>100</v>
      </c>
      <c r="E61" s="117">
        <f t="shared" si="14"/>
        <v>70.790501897515796</v>
      </c>
      <c r="F61" s="117">
        <f t="shared" si="14"/>
        <v>29.209498102484204</v>
      </c>
      <c r="H61" s="117"/>
      <c r="I61" s="117"/>
      <c r="J61" s="117"/>
      <c r="L61" s="119">
        <v>100</v>
      </c>
      <c r="M61" s="117"/>
      <c r="N61" s="117"/>
      <c r="X61" s="115"/>
    </row>
    <row r="62" spans="2:24" ht="12.75" customHeight="1" x14ac:dyDescent="0.25">
      <c r="B62" s="187" t="s">
        <v>23</v>
      </c>
      <c r="C62" s="5" t="s">
        <v>8</v>
      </c>
      <c r="D62" s="119">
        <v>100</v>
      </c>
      <c r="E62" s="117">
        <f t="shared" si="14"/>
        <v>59.73391421434917</v>
      </c>
      <c r="F62" s="117">
        <f t="shared" si="14"/>
        <v>40.266085785650823</v>
      </c>
      <c r="H62" s="119">
        <v>100</v>
      </c>
      <c r="I62" s="117">
        <f t="shared" ref="I62:J65" si="17">I14/$H14*100</f>
        <v>35.369242346576236</v>
      </c>
      <c r="J62" s="117">
        <f t="shared" si="17"/>
        <v>64.630757653423771</v>
      </c>
      <c r="L62" s="119">
        <v>100</v>
      </c>
      <c r="M62" s="117">
        <f t="shared" ref="M62:N65" si="18">M14/$L14*100</f>
        <v>60.73979990120997</v>
      </c>
      <c r="N62" s="117">
        <f t="shared" si="18"/>
        <v>39.26020009879003</v>
      </c>
      <c r="X62" s="115"/>
    </row>
    <row r="63" spans="2:24" ht="12.75" customHeight="1" x14ac:dyDescent="0.25">
      <c r="B63" s="188"/>
      <c r="C63" s="5" t="s">
        <v>9</v>
      </c>
      <c r="D63" s="119">
        <f t="shared" ref="D63:D73" si="19">SUM(E63:F63)</f>
        <v>100</v>
      </c>
      <c r="E63" s="117">
        <f t="shared" si="14"/>
        <v>53.42773233204877</v>
      </c>
      <c r="F63" s="117">
        <f t="shared" si="14"/>
        <v>46.572267667951223</v>
      </c>
      <c r="H63" s="119">
        <f>SUM(I63:J63)</f>
        <v>100</v>
      </c>
      <c r="I63" s="117">
        <f t="shared" si="17"/>
        <v>51.456627749299543</v>
      </c>
      <c r="J63" s="117">
        <f t="shared" si="17"/>
        <v>48.54337225070045</v>
      </c>
      <c r="L63" s="119">
        <f>SUM(M63:N63)</f>
        <v>100</v>
      </c>
      <c r="M63" s="117">
        <f t="shared" si="18"/>
        <v>72.244033827951185</v>
      </c>
      <c r="N63" s="117">
        <f t="shared" si="18"/>
        <v>27.755966172048812</v>
      </c>
      <c r="X63" s="115"/>
    </row>
    <row r="64" spans="2:24" ht="12.75" customHeight="1" x14ac:dyDescent="0.25">
      <c r="B64" s="188"/>
      <c r="C64" s="5" t="s">
        <v>10</v>
      </c>
      <c r="D64" s="119">
        <f t="shared" si="19"/>
        <v>100</v>
      </c>
      <c r="E64" s="117">
        <f t="shared" si="14"/>
        <v>47.856766925519771</v>
      </c>
      <c r="F64" s="117">
        <f t="shared" si="14"/>
        <v>52.143233074480236</v>
      </c>
      <c r="H64" s="119">
        <f>SUM(I64:J64)</f>
        <v>100</v>
      </c>
      <c r="I64" s="117">
        <f t="shared" si="17"/>
        <v>28.803834874517833</v>
      </c>
      <c r="J64" s="117">
        <f t="shared" si="17"/>
        <v>71.196165125482167</v>
      </c>
      <c r="L64" s="119">
        <f>SUM(M64:N64)</f>
        <v>99.999999999999986</v>
      </c>
      <c r="M64" s="117">
        <f t="shared" si="18"/>
        <v>41.488323862089061</v>
      </c>
      <c r="N64" s="117">
        <f t="shared" si="18"/>
        <v>58.511676137910925</v>
      </c>
      <c r="X64" s="115"/>
    </row>
    <row r="65" spans="2:24" ht="12.75" customHeight="1" x14ac:dyDescent="0.25">
      <c r="B65" s="187" t="s">
        <v>38</v>
      </c>
      <c r="C65" s="5" t="s">
        <v>37</v>
      </c>
      <c r="D65" s="119">
        <f t="shared" si="19"/>
        <v>100</v>
      </c>
      <c r="E65" s="117">
        <f t="shared" si="14"/>
        <v>54.321579820080757</v>
      </c>
      <c r="F65" s="117">
        <f t="shared" si="14"/>
        <v>45.67842017991925</v>
      </c>
      <c r="H65" s="119">
        <f>SUM(I65:J65)</f>
        <v>100</v>
      </c>
      <c r="I65" s="117">
        <f t="shared" si="17"/>
        <v>39.193926743631593</v>
      </c>
      <c r="J65" s="117">
        <f t="shared" si="17"/>
        <v>60.806073256368407</v>
      </c>
      <c r="L65" s="119">
        <f>SUM(M65:N65)</f>
        <v>100</v>
      </c>
      <c r="M65" s="117">
        <f t="shared" si="18"/>
        <v>57.289852904474699</v>
      </c>
      <c r="N65" s="117">
        <f t="shared" si="18"/>
        <v>42.710147095525301</v>
      </c>
      <c r="X65" s="115"/>
    </row>
    <row r="66" spans="2:24" ht="12.75" customHeight="1" x14ac:dyDescent="0.25">
      <c r="B66" s="189"/>
      <c r="C66" s="5" t="s">
        <v>20</v>
      </c>
      <c r="D66" s="119">
        <f t="shared" si="19"/>
        <v>100</v>
      </c>
      <c r="E66" s="117">
        <f t="shared" si="14"/>
        <v>40.945893955838024</v>
      </c>
      <c r="F66" s="117">
        <f t="shared" si="14"/>
        <v>59.054106044161969</v>
      </c>
      <c r="H66" s="119">
        <v>100</v>
      </c>
      <c r="I66" s="117"/>
      <c r="J66" s="117">
        <f t="shared" ref="J66:J73" si="20">J18/$H18*100</f>
        <v>76.676144860648733</v>
      </c>
      <c r="L66" s="117"/>
      <c r="M66" s="117"/>
      <c r="N66" s="117"/>
      <c r="X66" s="115"/>
    </row>
    <row r="67" spans="2:24" ht="12.75" customHeight="1" x14ac:dyDescent="0.25">
      <c r="B67" s="160" t="s">
        <v>25</v>
      </c>
      <c r="C67" s="5" t="s">
        <v>11</v>
      </c>
      <c r="D67" s="119">
        <f t="shared" si="19"/>
        <v>100</v>
      </c>
      <c r="E67" s="117">
        <f t="shared" si="14"/>
        <v>55.887520280053494</v>
      </c>
      <c r="F67" s="117">
        <f t="shared" si="14"/>
        <v>44.112479719946506</v>
      </c>
      <c r="H67" s="119">
        <f t="shared" ref="H67:H73" si="21">SUM(I67:J67)</f>
        <v>100</v>
      </c>
      <c r="I67" s="117">
        <f t="shared" ref="I67:I73" si="22">I19/$H19*100</f>
        <v>39.668758564130208</v>
      </c>
      <c r="J67" s="117">
        <f t="shared" si="20"/>
        <v>60.331241435869785</v>
      </c>
      <c r="L67" s="119">
        <f>SUM(M67:N67)</f>
        <v>100</v>
      </c>
      <c r="M67" s="117">
        <f t="shared" ref="M67:N71" si="23">M19/$L19*100</f>
        <v>36.808182019537405</v>
      </c>
      <c r="N67" s="117">
        <f t="shared" si="23"/>
        <v>63.191817980462595</v>
      </c>
      <c r="X67" s="115"/>
    </row>
    <row r="68" spans="2:24" ht="12.75" customHeight="1" x14ac:dyDescent="0.25">
      <c r="B68" s="161"/>
      <c r="C68" s="5" t="s">
        <v>12</v>
      </c>
      <c r="D68" s="119">
        <f t="shared" si="19"/>
        <v>100</v>
      </c>
      <c r="E68" s="117">
        <f t="shared" si="14"/>
        <v>56.931746380756387</v>
      </c>
      <c r="F68" s="117">
        <f t="shared" si="14"/>
        <v>43.06825361924362</v>
      </c>
      <c r="H68" s="119">
        <f t="shared" si="21"/>
        <v>100</v>
      </c>
      <c r="I68" s="117">
        <f t="shared" si="22"/>
        <v>51.380705357607717</v>
      </c>
      <c r="J68" s="117">
        <f t="shared" si="20"/>
        <v>48.619294642392283</v>
      </c>
      <c r="L68" s="119">
        <f>SUM(M68:N68)</f>
        <v>100</v>
      </c>
      <c r="M68" s="117">
        <f t="shared" si="23"/>
        <v>58.790351871471117</v>
      </c>
      <c r="N68" s="117">
        <f t="shared" si="23"/>
        <v>41.209648128528883</v>
      </c>
      <c r="X68" s="115"/>
    </row>
    <row r="69" spans="2:24" ht="12.75" customHeight="1" x14ac:dyDescent="0.25">
      <c r="B69" s="162"/>
      <c r="C69" s="5" t="s">
        <v>13</v>
      </c>
      <c r="D69" s="119">
        <f t="shared" si="19"/>
        <v>100</v>
      </c>
      <c r="E69" s="117">
        <f t="shared" si="14"/>
        <v>51.521120059548394</v>
      </c>
      <c r="F69" s="117">
        <f t="shared" si="14"/>
        <v>48.478879940451598</v>
      </c>
      <c r="H69" s="119">
        <f t="shared" si="21"/>
        <v>100</v>
      </c>
      <c r="I69" s="117">
        <f t="shared" si="22"/>
        <v>28.621605335520982</v>
      </c>
      <c r="J69" s="117">
        <f t="shared" si="20"/>
        <v>71.378394664479018</v>
      </c>
      <c r="L69" s="119">
        <f>SUM(M69:N69)</f>
        <v>100</v>
      </c>
      <c r="M69" s="117">
        <f t="shared" si="23"/>
        <v>61.141870934839993</v>
      </c>
      <c r="N69" s="117">
        <f t="shared" si="23"/>
        <v>38.85812906516</v>
      </c>
      <c r="X69" s="115"/>
    </row>
    <row r="70" spans="2:24" ht="12.75" customHeight="1" x14ac:dyDescent="0.25">
      <c r="B70" s="160" t="s">
        <v>24</v>
      </c>
      <c r="C70" s="5" t="s">
        <v>14</v>
      </c>
      <c r="D70" s="119">
        <f t="shared" si="19"/>
        <v>100</v>
      </c>
      <c r="E70" s="117">
        <f t="shared" si="14"/>
        <v>57.15043235825177</v>
      </c>
      <c r="F70" s="117">
        <f t="shared" si="14"/>
        <v>42.849567641748223</v>
      </c>
      <c r="H70" s="119">
        <f t="shared" si="21"/>
        <v>100</v>
      </c>
      <c r="I70" s="117">
        <f t="shared" si="22"/>
        <v>53.769555635053891</v>
      </c>
      <c r="J70" s="117">
        <f t="shared" si="20"/>
        <v>46.230444364946102</v>
      </c>
      <c r="L70" s="119">
        <f>SUM(M70:N70)</f>
        <v>99.999999999999986</v>
      </c>
      <c r="M70" s="117">
        <f t="shared" si="23"/>
        <v>44.293882552194091</v>
      </c>
      <c r="N70" s="117">
        <f t="shared" si="23"/>
        <v>55.706117447805894</v>
      </c>
      <c r="X70" s="115"/>
    </row>
    <row r="71" spans="2:24" ht="12.75" customHeight="1" x14ac:dyDescent="0.25">
      <c r="B71" s="161"/>
      <c r="C71" s="5" t="s">
        <v>15</v>
      </c>
      <c r="D71" s="119">
        <f t="shared" si="19"/>
        <v>100</v>
      </c>
      <c r="E71" s="117">
        <f t="shared" si="14"/>
        <v>54.008894974915812</v>
      </c>
      <c r="F71" s="117">
        <f t="shared" si="14"/>
        <v>45.991105025084195</v>
      </c>
      <c r="H71" s="119">
        <f t="shared" si="21"/>
        <v>99.999999999999986</v>
      </c>
      <c r="I71" s="117">
        <f t="shared" si="22"/>
        <v>35.261440687902294</v>
      </c>
      <c r="J71" s="117">
        <f t="shared" si="20"/>
        <v>64.738559312097692</v>
      </c>
      <c r="L71" s="119">
        <f>SUM(M71:N71)</f>
        <v>100</v>
      </c>
      <c r="M71" s="117">
        <f t="shared" si="23"/>
        <v>63.660105454853522</v>
      </c>
      <c r="N71" s="117">
        <f t="shared" si="23"/>
        <v>36.339894545146485</v>
      </c>
      <c r="X71" s="115"/>
    </row>
    <row r="72" spans="2:24" ht="12.75" customHeight="1" x14ac:dyDescent="0.25">
      <c r="B72" s="161"/>
      <c r="C72" s="5" t="s">
        <v>16</v>
      </c>
      <c r="D72" s="119">
        <f t="shared" si="19"/>
        <v>100</v>
      </c>
      <c r="E72" s="117">
        <f t="shared" si="14"/>
        <v>46.736508425845606</v>
      </c>
      <c r="F72" s="117">
        <f t="shared" si="14"/>
        <v>53.263491574154386</v>
      </c>
      <c r="H72" s="119">
        <f t="shared" si="21"/>
        <v>100</v>
      </c>
      <c r="I72" s="117">
        <f t="shared" si="22"/>
        <v>27.785697889647203</v>
      </c>
      <c r="J72" s="117">
        <f t="shared" si="20"/>
        <v>72.214302110352804</v>
      </c>
      <c r="L72" s="119">
        <v>100</v>
      </c>
      <c r="M72" s="117"/>
      <c r="N72" s="117">
        <f>N24/$L24*100</f>
        <v>60.508184458766159</v>
      </c>
      <c r="X72" s="115"/>
    </row>
    <row r="73" spans="2:24" ht="12.75" customHeight="1" x14ac:dyDescent="0.25">
      <c r="B73" s="162"/>
      <c r="C73" s="5" t="s">
        <v>17</v>
      </c>
      <c r="D73" s="119">
        <f t="shared" si="19"/>
        <v>100</v>
      </c>
      <c r="E73" s="117">
        <f t="shared" si="14"/>
        <v>53.638065469585293</v>
      </c>
      <c r="F73" s="117">
        <f t="shared" si="14"/>
        <v>46.361934530414707</v>
      </c>
      <c r="H73" s="119">
        <f t="shared" si="21"/>
        <v>100</v>
      </c>
      <c r="I73" s="117">
        <f t="shared" si="22"/>
        <v>39.374941354965813</v>
      </c>
      <c r="J73" s="117">
        <f t="shared" si="20"/>
        <v>60.62505864503418</v>
      </c>
      <c r="L73" s="119">
        <f>SUM(M73:N73)</f>
        <v>100</v>
      </c>
      <c r="M73" s="117">
        <f>M25/$L25*100</f>
        <v>54.182121724896639</v>
      </c>
      <c r="N73" s="117">
        <f>N25/$L25*100</f>
        <v>45.817878275103361</v>
      </c>
      <c r="X73" s="115"/>
    </row>
    <row r="74" spans="2:24" ht="12.75" customHeight="1" x14ac:dyDescent="0.25">
      <c r="B74" s="21"/>
      <c r="C74" s="15"/>
      <c r="D74" s="16"/>
      <c r="E74" s="16"/>
      <c r="F74" s="16"/>
      <c r="I74" s="16"/>
      <c r="J74" s="16"/>
      <c r="M74" s="16"/>
      <c r="X74" s="115"/>
    </row>
    <row r="75" spans="2:24" ht="12.75" customHeight="1" x14ac:dyDescent="0.25">
      <c r="B75" s="21"/>
      <c r="C75" s="15"/>
      <c r="D75" s="15"/>
      <c r="E75" s="16"/>
      <c r="F75" s="16"/>
      <c r="I75" s="16"/>
      <c r="J75" s="16"/>
      <c r="M75" s="16"/>
      <c r="X75" s="115"/>
    </row>
    <row r="76" spans="2:24" ht="12.75" customHeight="1" x14ac:dyDescent="0.25">
      <c r="X76"/>
    </row>
    <row r="77" spans="2:24" ht="12.75" customHeight="1" x14ac:dyDescent="0.25">
      <c r="B77" s="194" t="s">
        <v>27</v>
      </c>
      <c r="C77" s="195"/>
      <c r="D77" s="235" t="s">
        <v>254</v>
      </c>
      <c r="E77" s="236"/>
      <c r="F77" s="237"/>
      <c r="H77" s="235" t="s">
        <v>253</v>
      </c>
      <c r="I77" s="236"/>
      <c r="J77" s="237"/>
      <c r="L77" s="235" t="s">
        <v>252</v>
      </c>
      <c r="M77" s="236"/>
      <c r="N77" s="237"/>
      <c r="X77" s="115"/>
    </row>
    <row r="78" spans="2:24" ht="44.1" customHeight="1" x14ac:dyDescent="0.25">
      <c r="B78" s="196"/>
      <c r="C78" s="197"/>
      <c r="D78" s="126" t="s">
        <v>19</v>
      </c>
      <c r="E78" s="156" t="s">
        <v>251</v>
      </c>
      <c r="F78" s="156" t="s">
        <v>250</v>
      </c>
      <c r="H78" s="126" t="s">
        <v>19</v>
      </c>
      <c r="I78" s="156" t="s">
        <v>251</v>
      </c>
      <c r="J78" s="156" t="s">
        <v>250</v>
      </c>
      <c r="L78" s="126" t="s">
        <v>19</v>
      </c>
      <c r="M78" s="156" t="s">
        <v>251</v>
      </c>
      <c r="N78" s="156" t="s">
        <v>250</v>
      </c>
      <c r="X78" s="115"/>
    </row>
    <row r="79" spans="2:24" ht="12.75" customHeight="1" x14ac:dyDescent="0.25">
      <c r="B79" s="160" t="s">
        <v>21</v>
      </c>
      <c r="C79" s="105" t="s">
        <v>19</v>
      </c>
      <c r="D79" s="2">
        <f t="shared" ref="D79:D97" si="24">SUM(E79:F79)</f>
        <v>744</v>
      </c>
      <c r="E79" s="2">
        <f>SUM(E80:E81)</f>
        <v>399</v>
      </c>
      <c r="F79" s="2">
        <f>SUM(F80:F81)</f>
        <v>345</v>
      </c>
      <c r="H79" s="2">
        <f t="shared" ref="H79:H97" si="25">SUM(I79:J79)</f>
        <v>258</v>
      </c>
      <c r="I79" s="2">
        <f>SUM(I80:I81)</f>
        <v>106</v>
      </c>
      <c r="J79" s="2">
        <f>SUM(J80:J81)</f>
        <v>152</v>
      </c>
      <c r="L79" s="2">
        <f t="shared" ref="L79:L97" si="26">SUM(M79:N79)</f>
        <v>112</v>
      </c>
      <c r="M79" s="2">
        <f>SUM(M80:M81)</f>
        <v>58</v>
      </c>
      <c r="N79" s="2">
        <f>SUM(N80:N81)</f>
        <v>54</v>
      </c>
      <c r="X79" s="115"/>
    </row>
    <row r="80" spans="2:24" ht="12.75" customHeight="1" x14ac:dyDescent="0.25">
      <c r="B80" s="161"/>
      <c r="C80" s="5" t="s">
        <v>2</v>
      </c>
      <c r="D80" s="2">
        <f t="shared" si="24"/>
        <v>384</v>
      </c>
      <c r="E80" s="3">
        <v>230</v>
      </c>
      <c r="F80" s="3">
        <v>154</v>
      </c>
      <c r="H80" s="2">
        <f t="shared" si="25"/>
        <v>134</v>
      </c>
      <c r="I80" s="3">
        <v>66</v>
      </c>
      <c r="J80" s="3">
        <v>68</v>
      </c>
      <c r="L80" s="2">
        <f t="shared" si="26"/>
        <v>48</v>
      </c>
      <c r="M80" s="3">
        <v>26</v>
      </c>
      <c r="N80" s="3">
        <v>22</v>
      </c>
      <c r="X80" s="115"/>
    </row>
    <row r="81" spans="2:24" ht="12.75" customHeight="1" x14ac:dyDescent="0.25">
      <c r="B81" s="162"/>
      <c r="C81" s="5" t="s">
        <v>3</v>
      </c>
      <c r="D81" s="2">
        <f t="shared" si="24"/>
        <v>360</v>
      </c>
      <c r="E81" s="3">
        <v>169</v>
      </c>
      <c r="F81" s="3">
        <v>191</v>
      </c>
      <c r="H81" s="2">
        <f t="shared" si="25"/>
        <v>124</v>
      </c>
      <c r="I81" s="3">
        <v>40</v>
      </c>
      <c r="J81" s="3">
        <v>84</v>
      </c>
      <c r="L81" s="2">
        <f t="shared" si="26"/>
        <v>64</v>
      </c>
      <c r="M81" s="3">
        <v>32</v>
      </c>
      <c r="N81" s="3">
        <v>32</v>
      </c>
      <c r="X81" s="115"/>
    </row>
    <row r="82" spans="2:24" ht="12.75" customHeight="1" x14ac:dyDescent="0.25">
      <c r="B82" s="160" t="s">
        <v>22</v>
      </c>
      <c r="C82" s="5" t="s">
        <v>4</v>
      </c>
      <c r="D82" s="2">
        <f t="shared" si="24"/>
        <v>92</v>
      </c>
      <c r="E82" s="3">
        <v>74</v>
      </c>
      <c r="F82" s="3">
        <v>18</v>
      </c>
      <c r="H82" s="2">
        <f t="shared" si="25"/>
        <v>12</v>
      </c>
      <c r="I82" s="3">
        <v>9</v>
      </c>
      <c r="J82" s="3">
        <v>3</v>
      </c>
      <c r="L82" s="2">
        <f t="shared" si="26"/>
        <v>8</v>
      </c>
      <c r="M82" s="3">
        <v>6</v>
      </c>
      <c r="N82" s="3">
        <v>2</v>
      </c>
      <c r="X82" s="115"/>
    </row>
    <row r="83" spans="2:24" ht="12.75" customHeight="1" x14ac:dyDescent="0.25">
      <c r="B83" s="161"/>
      <c r="C83" s="5" t="s">
        <v>5</v>
      </c>
      <c r="D83" s="2">
        <f t="shared" si="24"/>
        <v>268</v>
      </c>
      <c r="E83" s="3">
        <v>124</v>
      </c>
      <c r="F83" s="3">
        <v>144</v>
      </c>
      <c r="H83" s="2">
        <f t="shared" si="25"/>
        <v>145</v>
      </c>
      <c r="I83" s="3">
        <v>48</v>
      </c>
      <c r="J83" s="3">
        <v>97</v>
      </c>
      <c r="L83" s="2">
        <f t="shared" si="26"/>
        <v>26</v>
      </c>
      <c r="M83" s="3">
        <v>14</v>
      </c>
      <c r="N83" s="3">
        <v>12</v>
      </c>
      <c r="X83" s="115"/>
    </row>
    <row r="84" spans="2:24" ht="12.75" customHeight="1" x14ac:dyDescent="0.25">
      <c r="B84" s="161"/>
      <c r="C84" s="5" t="s">
        <v>6</v>
      </c>
      <c r="D84" s="2">
        <f t="shared" si="24"/>
        <v>334</v>
      </c>
      <c r="E84" s="3">
        <v>169</v>
      </c>
      <c r="F84" s="3">
        <v>165</v>
      </c>
      <c r="H84" s="2">
        <f t="shared" si="25"/>
        <v>100</v>
      </c>
      <c r="I84" s="3">
        <v>49</v>
      </c>
      <c r="J84" s="3">
        <v>51</v>
      </c>
      <c r="L84" s="2">
        <f t="shared" si="26"/>
        <v>68</v>
      </c>
      <c r="M84" s="3">
        <v>33</v>
      </c>
      <c r="N84" s="3">
        <v>35</v>
      </c>
      <c r="X84" s="115"/>
    </row>
    <row r="85" spans="2:24" ht="12.75" customHeight="1" x14ac:dyDescent="0.25">
      <c r="B85" s="162"/>
      <c r="C85" s="5" t="s">
        <v>7</v>
      </c>
      <c r="D85" s="2">
        <f t="shared" si="24"/>
        <v>50</v>
      </c>
      <c r="E85" s="3">
        <v>32</v>
      </c>
      <c r="F85" s="3">
        <v>18</v>
      </c>
      <c r="H85" s="2">
        <f t="shared" si="25"/>
        <v>1</v>
      </c>
      <c r="I85" s="3">
        <v>0</v>
      </c>
      <c r="J85" s="3">
        <v>1</v>
      </c>
      <c r="L85" s="2">
        <f t="shared" si="26"/>
        <v>10</v>
      </c>
      <c r="M85" s="3">
        <v>5</v>
      </c>
      <c r="N85" s="3">
        <v>5</v>
      </c>
      <c r="X85" s="115"/>
    </row>
    <row r="86" spans="2:24" ht="12.75" customHeight="1" x14ac:dyDescent="0.25">
      <c r="B86" s="187" t="s">
        <v>23</v>
      </c>
      <c r="C86" s="5" t="s">
        <v>8</v>
      </c>
      <c r="D86" s="2">
        <f t="shared" si="24"/>
        <v>224</v>
      </c>
      <c r="E86" s="3">
        <v>128</v>
      </c>
      <c r="F86" s="3">
        <v>96</v>
      </c>
      <c r="H86" s="2">
        <f t="shared" si="25"/>
        <v>65</v>
      </c>
      <c r="I86" s="3">
        <v>31</v>
      </c>
      <c r="J86" s="3">
        <v>34</v>
      </c>
      <c r="L86" s="2">
        <f t="shared" si="26"/>
        <v>36</v>
      </c>
      <c r="M86" s="3">
        <v>22</v>
      </c>
      <c r="N86" s="3">
        <v>14</v>
      </c>
      <c r="X86" s="115"/>
    </row>
    <row r="87" spans="2:24" ht="12.75" customHeight="1" x14ac:dyDescent="0.25">
      <c r="B87" s="188"/>
      <c r="C87" s="5" t="s">
        <v>9</v>
      </c>
      <c r="D87" s="2">
        <f t="shared" si="24"/>
        <v>263</v>
      </c>
      <c r="E87" s="3">
        <v>140</v>
      </c>
      <c r="F87" s="3">
        <v>123</v>
      </c>
      <c r="H87" s="2">
        <f t="shared" si="25"/>
        <v>92</v>
      </c>
      <c r="I87" s="3">
        <v>46</v>
      </c>
      <c r="J87" s="3">
        <v>46</v>
      </c>
      <c r="L87" s="2">
        <f t="shared" si="26"/>
        <v>40</v>
      </c>
      <c r="M87" s="3">
        <v>20</v>
      </c>
      <c r="N87" s="3">
        <v>20</v>
      </c>
      <c r="X87" s="115"/>
    </row>
    <row r="88" spans="2:24" ht="12.75" customHeight="1" x14ac:dyDescent="0.25">
      <c r="B88" s="188"/>
      <c r="C88" s="5" t="s">
        <v>10</v>
      </c>
      <c r="D88" s="2">
        <f t="shared" si="24"/>
        <v>256</v>
      </c>
      <c r="E88" s="3">
        <v>130</v>
      </c>
      <c r="F88" s="3">
        <v>126</v>
      </c>
      <c r="H88" s="2">
        <f t="shared" si="25"/>
        <v>101</v>
      </c>
      <c r="I88" s="3">
        <v>29</v>
      </c>
      <c r="J88" s="3">
        <v>72</v>
      </c>
      <c r="L88" s="2">
        <f t="shared" si="26"/>
        <v>36</v>
      </c>
      <c r="M88" s="3">
        <v>16</v>
      </c>
      <c r="N88" s="3">
        <v>20</v>
      </c>
      <c r="X88" s="115"/>
    </row>
    <row r="89" spans="2:24" ht="12.75" customHeight="1" x14ac:dyDescent="0.25">
      <c r="B89" s="187" t="s">
        <v>38</v>
      </c>
      <c r="C89" s="5" t="s">
        <v>37</v>
      </c>
      <c r="D89" s="2">
        <f t="shared" si="24"/>
        <v>711</v>
      </c>
      <c r="E89" s="3">
        <v>384</v>
      </c>
      <c r="F89" s="3">
        <v>327</v>
      </c>
      <c r="H89" s="2">
        <f t="shared" si="25"/>
        <v>242</v>
      </c>
      <c r="I89" s="3">
        <v>102</v>
      </c>
      <c r="J89" s="3">
        <v>140</v>
      </c>
      <c r="L89" s="2">
        <f t="shared" si="26"/>
        <v>107</v>
      </c>
      <c r="M89" s="3">
        <v>55</v>
      </c>
      <c r="N89" s="3">
        <v>52</v>
      </c>
      <c r="X89" s="115"/>
    </row>
    <row r="90" spans="2:24" ht="12.75" customHeight="1" x14ac:dyDescent="0.25">
      <c r="B90" s="189"/>
      <c r="C90" s="5" t="s">
        <v>20</v>
      </c>
      <c r="D90" s="2">
        <f t="shared" si="24"/>
        <v>33</v>
      </c>
      <c r="E90" s="3">
        <v>15</v>
      </c>
      <c r="F90" s="3">
        <v>18</v>
      </c>
      <c r="H90" s="2">
        <f t="shared" si="25"/>
        <v>16</v>
      </c>
      <c r="I90" s="3">
        <v>4</v>
      </c>
      <c r="J90" s="3">
        <v>12</v>
      </c>
      <c r="L90" s="2">
        <f t="shared" si="26"/>
        <v>5</v>
      </c>
      <c r="M90" s="3">
        <v>3</v>
      </c>
      <c r="N90" s="3">
        <v>2</v>
      </c>
      <c r="X90" s="115"/>
    </row>
    <row r="91" spans="2:24" ht="12.75" customHeight="1" x14ac:dyDescent="0.25">
      <c r="B91" s="160" t="s">
        <v>25</v>
      </c>
      <c r="C91" s="5" t="s">
        <v>11</v>
      </c>
      <c r="D91" s="2">
        <f t="shared" si="24"/>
        <v>219</v>
      </c>
      <c r="E91" s="3">
        <v>119</v>
      </c>
      <c r="F91" s="3">
        <v>100</v>
      </c>
      <c r="H91" s="2">
        <f t="shared" si="25"/>
        <v>66</v>
      </c>
      <c r="I91" s="3">
        <v>26</v>
      </c>
      <c r="J91" s="3">
        <v>40</v>
      </c>
      <c r="L91" s="2">
        <f t="shared" si="26"/>
        <v>42</v>
      </c>
      <c r="M91" s="3">
        <v>16</v>
      </c>
      <c r="N91" s="3">
        <v>26</v>
      </c>
      <c r="X91" s="115"/>
    </row>
    <row r="92" spans="2:24" ht="12.75" customHeight="1" x14ac:dyDescent="0.25">
      <c r="B92" s="161"/>
      <c r="C92" s="5" t="s">
        <v>12</v>
      </c>
      <c r="D92" s="2">
        <f t="shared" si="24"/>
        <v>311</v>
      </c>
      <c r="E92" s="3">
        <v>177</v>
      </c>
      <c r="F92" s="3">
        <v>134</v>
      </c>
      <c r="H92" s="2">
        <f t="shared" si="25"/>
        <v>124</v>
      </c>
      <c r="I92" s="3">
        <v>64</v>
      </c>
      <c r="J92" s="3">
        <v>60</v>
      </c>
      <c r="L92" s="2">
        <f t="shared" si="26"/>
        <v>42</v>
      </c>
      <c r="M92" s="3">
        <v>25</v>
      </c>
      <c r="N92" s="3">
        <v>17</v>
      </c>
      <c r="X92" s="115"/>
    </row>
    <row r="93" spans="2:24" ht="12.75" customHeight="1" x14ac:dyDescent="0.25">
      <c r="B93" s="162"/>
      <c r="C93" s="5" t="s">
        <v>13</v>
      </c>
      <c r="D93" s="2">
        <f t="shared" si="24"/>
        <v>214</v>
      </c>
      <c r="E93" s="3">
        <v>103</v>
      </c>
      <c r="F93" s="3">
        <v>111</v>
      </c>
      <c r="H93" s="2">
        <f t="shared" si="25"/>
        <v>68</v>
      </c>
      <c r="I93" s="3">
        <v>16</v>
      </c>
      <c r="J93" s="3">
        <v>52</v>
      </c>
      <c r="L93" s="2">
        <f t="shared" si="26"/>
        <v>28</v>
      </c>
      <c r="M93" s="3">
        <v>17</v>
      </c>
      <c r="N93" s="3">
        <v>11</v>
      </c>
      <c r="X93" s="115"/>
    </row>
    <row r="94" spans="2:24" ht="12.75" customHeight="1" x14ac:dyDescent="0.25">
      <c r="B94" s="160" t="s">
        <v>24</v>
      </c>
      <c r="C94" s="5" t="s">
        <v>14</v>
      </c>
      <c r="D94" s="2">
        <f t="shared" si="24"/>
        <v>155</v>
      </c>
      <c r="E94" s="3">
        <v>87</v>
      </c>
      <c r="F94" s="3">
        <v>68</v>
      </c>
      <c r="H94" s="2">
        <f t="shared" si="25"/>
        <v>59</v>
      </c>
      <c r="I94" s="3">
        <v>31</v>
      </c>
      <c r="J94" s="3">
        <v>28</v>
      </c>
      <c r="L94" s="2">
        <f t="shared" si="26"/>
        <v>30</v>
      </c>
      <c r="M94" s="3">
        <v>14</v>
      </c>
      <c r="N94" s="3">
        <v>16</v>
      </c>
      <c r="X94" s="115"/>
    </row>
    <row r="95" spans="2:24" ht="12.75" customHeight="1" x14ac:dyDescent="0.25">
      <c r="B95" s="161"/>
      <c r="C95" s="5" t="s">
        <v>15</v>
      </c>
      <c r="D95" s="2">
        <f t="shared" si="24"/>
        <v>223</v>
      </c>
      <c r="E95" s="3">
        <v>119</v>
      </c>
      <c r="F95" s="3">
        <v>104</v>
      </c>
      <c r="H95" s="2">
        <f t="shared" si="25"/>
        <v>85</v>
      </c>
      <c r="I95" s="3">
        <v>35</v>
      </c>
      <c r="J95" s="3">
        <v>50</v>
      </c>
      <c r="L95" s="2">
        <f t="shared" si="26"/>
        <v>30</v>
      </c>
      <c r="M95" s="3">
        <v>18</v>
      </c>
      <c r="N95" s="3">
        <v>12</v>
      </c>
      <c r="X95" s="115"/>
    </row>
    <row r="96" spans="2:24" ht="12.75" customHeight="1" x14ac:dyDescent="0.25">
      <c r="B96" s="161"/>
      <c r="C96" s="5" t="s">
        <v>16</v>
      </c>
      <c r="D96" s="2">
        <f t="shared" si="24"/>
        <v>153</v>
      </c>
      <c r="E96" s="3">
        <v>72</v>
      </c>
      <c r="F96" s="3">
        <v>81</v>
      </c>
      <c r="H96" s="2">
        <f t="shared" si="25"/>
        <v>52</v>
      </c>
      <c r="I96" s="3">
        <v>15</v>
      </c>
      <c r="J96" s="3">
        <v>37</v>
      </c>
      <c r="L96" s="2">
        <f t="shared" si="26"/>
        <v>23</v>
      </c>
      <c r="M96" s="3">
        <v>9</v>
      </c>
      <c r="N96" s="3">
        <v>14</v>
      </c>
      <c r="X96" s="115"/>
    </row>
    <row r="97" spans="2:24" ht="12.75" customHeight="1" x14ac:dyDescent="0.25">
      <c r="B97" s="162"/>
      <c r="C97" s="5" t="s">
        <v>17</v>
      </c>
      <c r="D97" s="2">
        <f t="shared" si="24"/>
        <v>213</v>
      </c>
      <c r="E97" s="3">
        <v>121</v>
      </c>
      <c r="F97" s="3">
        <v>92</v>
      </c>
      <c r="H97" s="2">
        <f t="shared" si="25"/>
        <v>62</v>
      </c>
      <c r="I97" s="3">
        <v>25</v>
      </c>
      <c r="J97" s="3">
        <v>37</v>
      </c>
      <c r="L97" s="2">
        <f t="shared" si="26"/>
        <v>29</v>
      </c>
      <c r="M97" s="3">
        <v>17</v>
      </c>
      <c r="N97" s="3">
        <v>12</v>
      </c>
      <c r="X97" s="115"/>
    </row>
    <row r="98" spans="2:24" ht="12.75" customHeight="1" x14ac:dyDescent="0.25">
      <c r="B98" s="21"/>
      <c r="C98" s="15"/>
      <c r="D98" s="15"/>
      <c r="E98" s="16"/>
      <c r="F98" s="16"/>
      <c r="I98" s="16"/>
      <c r="J98" s="16"/>
      <c r="M98" s="16"/>
      <c r="X98" s="115"/>
    </row>
    <row r="99" spans="2:24" ht="12.75" customHeight="1" x14ac:dyDescent="0.25">
      <c r="B99" s="21"/>
      <c r="C99" s="15"/>
      <c r="D99" s="15"/>
      <c r="E99" s="16"/>
      <c r="F99" s="16"/>
      <c r="I99" s="16"/>
      <c r="J99" s="16"/>
      <c r="M99" s="16"/>
      <c r="X99" s="115"/>
    </row>
    <row r="100" spans="2:24" ht="12.75" customHeight="1" x14ac:dyDescent="0.25">
      <c r="X100"/>
    </row>
  </sheetData>
  <mergeCells count="40">
    <mergeCell ref="D77:F77"/>
    <mergeCell ref="D53:F53"/>
    <mergeCell ref="H77:J77"/>
    <mergeCell ref="D5:F5"/>
    <mergeCell ref="D29:F29"/>
    <mergeCell ref="H29:J29"/>
    <mergeCell ref="B22:B25"/>
    <mergeCell ref="B14:B16"/>
    <mergeCell ref="B17:B18"/>
    <mergeCell ref="L29:N29"/>
    <mergeCell ref="H53:J53"/>
    <mergeCell ref="L53:N53"/>
    <mergeCell ref="B41:B42"/>
    <mergeCell ref="B43:B45"/>
    <mergeCell ref="B46:B49"/>
    <mergeCell ref="B53:C54"/>
    <mergeCell ref="B19:B21"/>
    <mergeCell ref="B29:C30"/>
    <mergeCell ref="L77:N77"/>
    <mergeCell ref="H5:J5"/>
    <mergeCell ref="L5:N5"/>
    <mergeCell ref="B58:B61"/>
    <mergeCell ref="B62:B64"/>
    <mergeCell ref="B65:B66"/>
    <mergeCell ref="B67:B69"/>
    <mergeCell ref="B55:B57"/>
    <mergeCell ref="B5:C6"/>
    <mergeCell ref="B31:B33"/>
    <mergeCell ref="B34:B37"/>
    <mergeCell ref="B38:B40"/>
    <mergeCell ref="B7:B9"/>
    <mergeCell ref="B10:B13"/>
    <mergeCell ref="B94:B97"/>
    <mergeCell ref="B79:B81"/>
    <mergeCell ref="B70:B73"/>
    <mergeCell ref="B82:B85"/>
    <mergeCell ref="B86:B88"/>
    <mergeCell ref="B89:B90"/>
    <mergeCell ref="B77:C78"/>
    <mergeCell ref="B91:B93"/>
  </mergeCells>
  <conditionalFormatting sqref="D7:F7 I7:J7 M7:N7 D79:G97 I79:K97 M79:N97 D8:D25">
    <cfRule type="expression" dxfId="20" priority="8" stopIfTrue="1">
      <formula>"&lt;10"</formula>
    </cfRule>
  </conditionalFormatting>
  <conditionalFormatting sqref="D79:G97 I79:K97 M79:N97">
    <cfRule type="cellIs" dxfId="19" priority="7" operator="lessThan">
      <formula>10</formula>
    </cfRule>
  </conditionalFormatting>
  <conditionalFormatting sqref="H7:H25">
    <cfRule type="expression" dxfId="18" priority="6" stopIfTrue="1">
      <formula>"&lt;10"</formula>
    </cfRule>
  </conditionalFormatting>
  <conditionalFormatting sqref="L7:L9 L11:L25">
    <cfRule type="expression" dxfId="17" priority="5" stopIfTrue="1">
      <formula>"&lt;10"</formula>
    </cfRule>
  </conditionalFormatting>
  <conditionalFormatting sqref="H79:H97">
    <cfRule type="expression" dxfId="16" priority="4" stopIfTrue="1">
      <formula>"&lt;10"</formula>
    </cfRule>
  </conditionalFormatting>
  <conditionalFormatting sqref="H79:H97">
    <cfRule type="cellIs" dxfId="15" priority="3" operator="lessThan">
      <formula>10</formula>
    </cfRule>
  </conditionalFormatting>
  <conditionalFormatting sqref="L79:L97">
    <cfRule type="expression" dxfId="14" priority="2" stopIfTrue="1">
      <formula>"&lt;10"</formula>
    </cfRule>
  </conditionalFormatting>
  <conditionalFormatting sqref="L79:L97">
    <cfRule type="cellIs" dxfId="13" priority="1" operator="lessThan">
      <formula>10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showGridLines="0" zoomScaleNormal="100" workbookViewId="0">
      <pane ySplit="6" topLeftCell="A7" activePane="bottomLeft" state="frozen"/>
      <selection activeCell="D109" sqref="D109"/>
      <selection pane="bottomLeft" activeCell="D109" sqref="D109"/>
    </sheetView>
  </sheetViews>
  <sheetFormatPr baseColWidth="10" defaultRowHeight="15" x14ac:dyDescent="0.25"/>
  <cols>
    <col min="1" max="1" width="2" style="8" customWidth="1"/>
    <col min="2" max="2" width="15.42578125" style="8" customWidth="1"/>
    <col min="3" max="3" width="11.42578125" style="8"/>
    <col min="4" max="4" width="19.42578125" style="8" customWidth="1"/>
    <col min="5" max="5" width="17.85546875" style="8" customWidth="1"/>
    <col min="6" max="6" width="17.28515625" style="8" customWidth="1"/>
    <col min="7" max="7" width="18" style="8" customWidth="1"/>
    <col min="8" max="12" width="11.42578125" style="8"/>
  </cols>
  <sheetData>
    <row r="2" spans="2:13" ht="15.75" x14ac:dyDescent="0.25">
      <c r="B2" s="18" t="s">
        <v>260</v>
      </c>
    </row>
    <row r="4" spans="2:13" ht="12.75" customHeight="1" x14ac:dyDescent="0.25"/>
    <row r="5" spans="2:13" ht="12.75" customHeight="1" x14ac:dyDescent="0.25">
      <c r="B5" s="194" t="s">
        <v>26</v>
      </c>
      <c r="C5" s="195"/>
      <c r="D5" s="199" t="s">
        <v>259</v>
      </c>
      <c r="E5" s="199" t="s">
        <v>258</v>
      </c>
      <c r="F5" s="199" t="s">
        <v>257</v>
      </c>
      <c r="G5" s="199" t="s">
        <v>256</v>
      </c>
      <c r="M5" s="115"/>
    </row>
    <row r="6" spans="2:13" ht="44.1" customHeight="1" x14ac:dyDescent="0.25">
      <c r="B6" s="196"/>
      <c r="C6" s="197"/>
      <c r="D6" s="200"/>
      <c r="E6" s="200"/>
      <c r="F6" s="200"/>
      <c r="G6" s="200"/>
      <c r="M6" s="115"/>
    </row>
    <row r="7" spans="2:13" ht="12.75" customHeight="1" x14ac:dyDescent="0.25">
      <c r="B7" s="160" t="s">
        <v>21</v>
      </c>
      <c r="C7" s="105" t="s">
        <v>19</v>
      </c>
      <c r="D7" s="123">
        <v>8.9187284353836151</v>
      </c>
      <c r="E7" s="123">
        <v>6.0802826705033226</v>
      </c>
      <c r="F7" s="123">
        <v>2.2942922483230399</v>
      </c>
      <c r="G7" s="123">
        <v>4.0654648921157168</v>
      </c>
      <c r="M7" s="115"/>
    </row>
    <row r="8" spans="2:13" ht="12.75" customHeight="1" x14ac:dyDescent="0.25">
      <c r="B8" s="161"/>
      <c r="C8" s="5" t="s">
        <v>2</v>
      </c>
      <c r="D8" s="121">
        <v>9.1840706142463411</v>
      </c>
      <c r="E8" s="121">
        <v>6.6233869035765354</v>
      </c>
      <c r="F8" s="121">
        <v>2.6923222580049138</v>
      </c>
      <c r="G8" s="121">
        <v>4.3429905264425486</v>
      </c>
      <c r="M8" s="115"/>
    </row>
    <row r="9" spans="2:13" ht="12.75" customHeight="1" x14ac:dyDescent="0.25">
      <c r="B9" s="162"/>
      <c r="C9" s="5" t="s">
        <v>3</v>
      </c>
      <c r="D9" s="121">
        <v>8.6590607173126148</v>
      </c>
      <c r="E9" s="121">
        <v>5.5500122634133344</v>
      </c>
      <c r="F9" s="121">
        <v>1.9315419113816248</v>
      </c>
      <c r="G9" s="121">
        <v>3.8048529386289451</v>
      </c>
      <c r="M9" s="115"/>
    </row>
    <row r="10" spans="2:13" ht="12.75" customHeight="1" x14ac:dyDescent="0.25">
      <c r="B10" s="160" t="s">
        <v>22</v>
      </c>
      <c r="C10" s="5" t="s">
        <v>4</v>
      </c>
      <c r="D10" s="121">
        <v>9.0548549268167786</v>
      </c>
      <c r="E10" s="121">
        <v>6.6924892292617928</v>
      </c>
      <c r="F10" s="121">
        <v>1.4072294810203043</v>
      </c>
      <c r="G10" s="121">
        <v>4.0120698680742066</v>
      </c>
      <c r="M10" s="115"/>
    </row>
    <row r="11" spans="2:13" ht="12.75" customHeight="1" x14ac:dyDescent="0.25">
      <c r="B11" s="161"/>
      <c r="C11" s="5" t="s">
        <v>5</v>
      </c>
      <c r="D11" s="121">
        <v>8.3726437991247504</v>
      </c>
      <c r="E11" s="121">
        <v>5.5489825368222263</v>
      </c>
      <c r="F11" s="121">
        <v>1.9290687518333012</v>
      </c>
      <c r="G11" s="121">
        <v>3.6934841448922402</v>
      </c>
      <c r="M11" s="115"/>
    </row>
    <row r="12" spans="2:13" ht="12.75" customHeight="1" x14ac:dyDescent="0.25">
      <c r="B12" s="161"/>
      <c r="C12" s="5" t="s">
        <v>6</v>
      </c>
      <c r="D12" s="121">
        <v>9.0308170195776647</v>
      </c>
      <c r="E12" s="121">
        <v>6.1590898126301239</v>
      </c>
      <c r="F12" s="121">
        <v>2.0638854162511269</v>
      </c>
      <c r="G12" s="121">
        <v>3.997575053889395</v>
      </c>
      <c r="M12" s="115"/>
    </row>
    <row r="13" spans="2:13" ht="12.75" customHeight="1" x14ac:dyDescent="0.25">
      <c r="B13" s="162"/>
      <c r="C13" s="5" t="s">
        <v>7</v>
      </c>
      <c r="D13" s="121">
        <v>9.1771954429758331</v>
      </c>
      <c r="E13" s="121">
        <v>6.0643097361361606</v>
      </c>
      <c r="F13" s="121">
        <v>3.3888653463367073</v>
      </c>
      <c r="G13" s="121">
        <v>4.4754511504553491</v>
      </c>
      <c r="M13" s="115"/>
    </row>
    <row r="14" spans="2:13" ht="12.75" customHeight="1" x14ac:dyDescent="0.25">
      <c r="B14" s="160" t="s">
        <v>23</v>
      </c>
      <c r="C14" s="5" t="s">
        <v>8</v>
      </c>
      <c r="D14" s="121">
        <v>9.062247156414081</v>
      </c>
      <c r="E14" s="121">
        <v>6.5039346683964157</v>
      </c>
      <c r="F14" s="121">
        <v>3.2159582638791839</v>
      </c>
      <c r="G14" s="121">
        <v>5.0603855157748399</v>
      </c>
      <c r="M14" s="115"/>
    </row>
    <row r="15" spans="2:13" ht="12.75" customHeight="1" x14ac:dyDescent="0.25">
      <c r="B15" s="161"/>
      <c r="C15" s="5" t="s">
        <v>9</v>
      </c>
      <c r="D15" s="121">
        <v>8.6851832805961227</v>
      </c>
      <c r="E15" s="121">
        <v>5.9188073549936471</v>
      </c>
      <c r="F15" s="121">
        <v>1.7149111945608442</v>
      </c>
      <c r="G15" s="121">
        <v>3.849935193389169</v>
      </c>
      <c r="M15" s="115"/>
    </row>
    <row r="16" spans="2:13" ht="12.75" customHeight="1" x14ac:dyDescent="0.25">
      <c r="B16" s="161"/>
      <c r="C16" s="5" t="s">
        <v>10</v>
      </c>
      <c r="D16" s="121">
        <v>8.9379141011644414</v>
      </c>
      <c r="E16" s="121">
        <v>5.5284668594128075</v>
      </c>
      <c r="F16" s="121">
        <v>1.3410258213885298</v>
      </c>
      <c r="G16" s="121">
        <v>2.5815592032118917</v>
      </c>
      <c r="M16" s="115"/>
    </row>
    <row r="17" spans="2:13" ht="12.75" customHeight="1" x14ac:dyDescent="0.25">
      <c r="B17" s="160" t="s">
        <v>38</v>
      </c>
      <c r="C17" s="5" t="s">
        <v>37</v>
      </c>
      <c r="D17" s="121">
        <v>8.9147670312984815</v>
      </c>
      <c r="E17" s="121">
        <v>5.9974289163591505</v>
      </c>
      <c r="F17" s="121">
        <v>2.2052681402584788</v>
      </c>
      <c r="G17" s="121">
        <v>3.9081672681695765</v>
      </c>
      <c r="M17" s="115"/>
    </row>
    <row r="18" spans="2:13" ht="12.75" customHeight="1" x14ac:dyDescent="0.25">
      <c r="B18" s="161"/>
      <c r="C18" s="5" t="s">
        <v>20</v>
      </c>
      <c r="D18" s="121">
        <v>8.9779550294665214</v>
      </c>
      <c r="E18" s="121">
        <v>7.3400266764946078</v>
      </c>
      <c r="F18" s="121">
        <v>3.7509212369854548</v>
      </c>
      <c r="G18" s="121">
        <v>6.6540087297789121</v>
      </c>
      <c r="M18" s="115"/>
    </row>
    <row r="19" spans="2:13" ht="12.75" customHeight="1" x14ac:dyDescent="0.25">
      <c r="B19" s="160" t="s">
        <v>25</v>
      </c>
      <c r="C19" s="5" t="s">
        <v>11</v>
      </c>
      <c r="D19" s="121">
        <v>8.5634664525204389</v>
      </c>
      <c r="E19" s="121">
        <v>6.0172928379034092</v>
      </c>
      <c r="F19" s="121">
        <v>2.2866292780151314</v>
      </c>
      <c r="G19" s="121">
        <v>4.1108902926479685</v>
      </c>
      <c r="M19" s="115"/>
    </row>
    <row r="20" spans="2:13" ht="12.75" customHeight="1" x14ac:dyDescent="0.25">
      <c r="B20" s="161"/>
      <c r="C20" s="5" t="s">
        <v>12</v>
      </c>
      <c r="D20" s="121">
        <v>8.9552178343811129</v>
      </c>
      <c r="E20" s="121">
        <v>6.4005550716300235</v>
      </c>
      <c r="F20" s="121">
        <v>2.7800405474242877</v>
      </c>
      <c r="G20" s="121">
        <v>4.601393202747003</v>
      </c>
      <c r="M20" s="115"/>
    </row>
    <row r="21" spans="2:13" ht="12.75" customHeight="1" x14ac:dyDescent="0.25">
      <c r="B21" s="162"/>
      <c r="C21" s="5" t="s">
        <v>13</v>
      </c>
      <c r="D21" s="121">
        <v>8.9817896160496336</v>
      </c>
      <c r="E21" s="121">
        <v>5.9392165666577537</v>
      </c>
      <c r="F21" s="121">
        <v>2.0639983009294198</v>
      </c>
      <c r="G21" s="121">
        <v>3.7970856978860978</v>
      </c>
      <c r="M21" s="115"/>
    </row>
    <row r="22" spans="2:13" ht="12.75" customHeight="1" x14ac:dyDescent="0.25">
      <c r="B22" s="160" t="s">
        <v>24</v>
      </c>
      <c r="C22" s="5" t="s">
        <v>14</v>
      </c>
      <c r="D22" s="121">
        <v>8.5939399356832862</v>
      </c>
      <c r="E22" s="121">
        <v>5.6662359905809501</v>
      </c>
      <c r="F22" s="121">
        <v>2.1806465317832471</v>
      </c>
      <c r="G22" s="121">
        <v>4.1897473028398347</v>
      </c>
      <c r="M22" s="115"/>
    </row>
    <row r="23" spans="2:13" ht="12.75" customHeight="1" x14ac:dyDescent="0.25">
      <c r="B23" s="161"/>
      <c r="C23" s="5" t="s">
        <v>15</v>
      </c>
      <c r="D23" s="121">
        <v>8.9411965981677692</v>
      </c>
      <c r="E23" s="121">
        <v>5.8692788771051116</v>
      </c>
      <c r="F23" s="121">
        <v>1.9951124746603688</v>
      </c>
      <c r="G23" s="121">
        <v>3.6275603141873205</v>
      </c>
      <c r="M23" s="115"/>
    </row>
    <row r="24" spans="2:13" ht="12.75" customHeight="1" x14ac:dyDescent="0.25">
      <c r="B24" s="161"/>
      <c r="C24" s="5" t="s">
        <v>16</v>
      </c>
      <c r="D24" s="121">
        <v>8.75526868652695</v>
      </c>
      <c r="E24" s="121">
        <v>6.2113845459780421</v>
      </c>
      <c r="F24" s="121">
        <v>2.5595240288784167</v>
      </c>
      <c r="G24" s="121">
        <v>4.3295638201200797</v>
      </c>
      <c r="M24" s="115"/>
    </row>
    <row r="25" spans="2:13" ht="12.75" customHeight="1" x14ac:dyDescent="0.25">
      <c r="B25" s="162"/>
      <c r="C25" s="5" t="s">
        <v>17</v>
      </c>
      <c r="D25" s="121">
        <v>9.0976757843998666</v>
      </c>
      <c r="E25" s="121">
        <v>6.7481467341657426</v>
      </c>
      <c r="F25" s="121">
        <v>2.9905077916882288</v>
      </c>
      <c r="G25" s="121">
        <v>4.9968411196484412</v>
      </c>
      <c r="M25" s="115"/>
    </row>
    <row r="26" spans="2:13" ht="12.75" customHeight="1" x14ac:dyDescent="0.25">
      <c r="B26" s="21"/>
      <c r="C26" s="15"/>
      <c r="M26" s="115"/>
    </row>
    <row r="27" spans="2:13" ht="12.75" customHeight="1" x14ac:dyDescent="0.25">
      <c r="B27" s="21"/>
      <c r="C27" s="15"/>
      <c r="M27" s="115"/>
    </row>
    <row r="28" spans="2:13" ht="12.75" customHeight="1" x14ac:dyDescent="0.25"/>
    <row r="29" spans="2:13" ht="12.75" customHeight="1" x14ac:dyDescent="0.25">
      <c r="B29" s="194" t="s">
        <v>27</v>
      </c>
      <c r="C29" s="195"/>
      <c r="D29" s="199" t="s">
        <v>259</v>
      </c>
      <c r="E29" s="199" t="s">
        <v>258</v>
      </c>
      <c r="F29" s="199" t="s">
        <v>257</v>
      </c>
      <c r="G29" s="199" t="s">
        <v>256</v>
      </c>
      <c r="M29" s="115"/>
    </row>
    <row r="30" spans="2:13" ht="44.1" customHeight="1" x14ac:dyDescent="0.25">
      <c r="B30" s="196"/>
      <c r="C30" s="197"/>
      <c r="D30" s="200"/>
      <c r="E30" s="200"/>
      <c r="F30" s="200"/>
      <c r="G30" s="200"/>
      <c r="M30" s="115"/>
    </row>
    <row r="31" spans="2:13" ht="12.75" customHeight="1" x14ac:dyDescent="0.25">
      <c r="B31" s="160" t="s">
        <v>21</v>
      </c>
      <c r="C31" s="105" t="s">
        <v>19</v>
      </c>
      <c r="D31" s="135">
        <f>SUM(D32:D33)</f>
        <v>1521</v>
      </c>
      <c r="E31" s="135">
        <f>SUM(E32:E33)</f>
        <v>1508</v>
      </c>
      <c r="F31" s="135">
        <f>SUM(F32:F33)</f>
        <v>1425</v>
      </c>
      <c r="G31" s="135">
        <f>SUM(G32:G33)</f>
        <v>1413</v>
      </c>
      <c r="M31" s="115"/>
    </row>
    <row r="32" spans="2:13" ht="12.75" customHeight="1" x14ac:dyDescent="0.25">
      <c r="B32" s="161"/>
      <c r="C32" s="5" t="s">
        <v>2</v>
      </c>
      <c r="D32" s="133">
        <v>775</v>
      </c>
      <c r="E32" s="133">
        <v>768</v>
      </c>
      <c r="F32" s="133">
        <v>699</v>
      </c>
      <c r="G32" s="133">
        <v>705</v>
      </c>
      <c r="M32" s="115"/>
    </row>
    <row r="33" spans="2:13" ht="12.75" customHeight="1" x14ac:dyDescent="0.25">
      <c r="B33" s="162"/>
      <c r="C33" s="5" t="s">
        <v>3</v>
      </c>
      <c r="D33" s="133">
        <v>746</v>
      </c>
      <c r="E33" s="133">
        <v>740</v>
      </c>
      <c r="F33" s="133">
        <v>726</v>
      </c>
      <c r="G33" s="133">
        <v>708</v>
      </c>
      <c r="M33" s="115"/>
    </row>
    <row r="34" spans="2:13" ht="12.75" customHeight="1" x14ac:dyDescent="0.25">
      <c r="B34" s="160" t="s">
        <v>22</v>
      </c>
      <c r="C34" s="5" t="s">
        <v>4</v>
      </c>
      <c r="D34" s="133">
        <v>267</v>
      </c>
      <c r="E34" s="133">
        <v>267</v>
      </c>
      <c r="F34" s="133">
        <v>258</v>
      </c>
      <c r="G34" s="133">
        <v>252</v>
      </c>
      <c r="M34" s="115"/>
    </row>
    <row r="35" spans="2:13" ht="12.75" customHeight="1" x14ac:dyDescent="0.25">
      <c r="B35" s="161"/>
      <c r="C35" s="5" t="s">
        <v>5</v>
      </c>
      <c r="D35" s="133">
        <v>345</v>
      </c>
      <c r="E35" s="133">
        <v>345</v>
      </c>
      <c r="F35" s="133">
        <v>333</v>
      </c>
      <c r="G35" s="133">
        <v>324</v>
      </c>
      <c r="M35" s="115"/>
    </row>
    <row r="36" spans="2:13" ht="12.75" customHeight="1" x14ac:dyDescent="0.25">
      <c r="B36" s="161"/>
      <c r="C36" s="5" t="s">
        <v>6</v>
      </c>
      <c r="D36" s="133">
        <v>448</v>
      </c>
      <c r="E36" s="133">
        <v>444</v>
      </c>
      <c r="F36" s="133">
        <v>422</v>
      </c>
      <c r="G36" s="133">
        <v>427</v>
      </c>
      <c r="M36" s="115"/>
    </row>
    <row r="37" spans="2:13" ht="12.75" customHeight="1" x14ac:dyDescent="0.25">
      <c r="B37" s="162"/>
      <c r="C37" s="5" t="s">
        <v>7</v>
      </c>
      <c r="D37" s="133">
        <v>461</v>
      </c>
      <c r="E37" s="133">
        <v>452</v>
      </c>
      <c r="F37" s="133">
        <v>412</v>
      </c>
      <c r="G37" s="133">
        <v>410</v>
      </c>
      <c r="M37" s="115"/>
    </row>
    <row r="38" spans="2:13" ht="12.75" customHeight="1" x14ac:dyDescent="0.25">
      <c r="B38" s="160" t="s">
        <v>23</v>
      </c>
      <c r="C38" s="5" t="s">
        <v>8</v>
      </c>
      <c r="D38" s="133">
        <v>712</v>
      </c>
      <c r="E38" s="133">
        <v>703</v>
      </c>
      <c r="F38" s="133">
        <v>646</v>
      </c>
      <c r="G38" s="133">
        <v>651</v>
      </c>
      <c r="M38" s="115"/>
    </row>
    <row r="39" spans="2:13" ht="12.75" customHeight="1" x14ac:dyDescent="0.25">
      <c r="B39" s="161"/>
      <c r="C39" s="5" t="s">
        <v>9</v>
      </c>
      <c r="D39" s="133">
        <v>460</v>
      </c>
      <c r="E39" s="133">
        <v>458</v>
      </c>
      <c r="F39" s="133">
        <v>440</v>
      </c>
      <c r="G39" s="133">
        <v>428</v>
      </c>
      <c r="M39" s="115"/>
    </row>
    <row r="40" spans="2:13" ht="12.75" customHeight="1" x14ac:dyDescent="0.25">
      <c r="B40" s="161"/>
      <c r="C40" s="5" t="s">
        <v>10</v>
      </c>
      <c r="D40" s="133">
        <v>344</v>
      </c>
      <c r="E40" s="133">
        <v>343</v>
      </c>
      <c r="F40" s="133">
        <v>335</v>
      </c>
      <c r="G40" s="133">
        <v>330</v>
      </c>
      <c r="M40" s="115"/>
    </row>
    <row r="41" spans="2:13" ht="12.75" customHeight="1" x14ac:dyDescent="0.25">
      <c r="B41" s="160" t="s">
        <v>38</v>
      </c>
      <c r="C41" s="5" t="s">
        <v>37</v>
      </c>
      <c r="D41" s="133">
        <v>1436</v>
      </c>
      <c r="E41" s="133">
        <v>1424</v>
      </c>
      <c r="F41" s="133">
        <v>1352</v>
      </c>
      <c r="G41" s="133">
        <v>1335</v>
      </c>
      <c r="M41" s="115"/>
    </row>
    <row r="42" spans="2:13" ht="12.75" customHeight="1" x14ac:dyDescent="0.25">
      <c r="B42" s="161"/>
      <c r="C42" s="5" t="s">
        <v>20</v>
      </c>
      <c r="D42" s="133">
        <v>85</v>
      </c>
      <c r="E42" s="133">
        <v>84</v>
      </c>
      <c r="F42" s="133">
        <v>73</v>
      </c>
      <c r="G42" s="133">
        <v>78</v>
      </c>
      <c r="M42" s="115"/>
    </row>
    <row r="43" spans="2:13" ht="12.75" customHeight="1" x14ac:dyDescent="0.25">
      <c r="B43" s="160" t="s">
        <v>25</v>
      </c>
      <c r="C43" s="5" t="s">
        <v>11</v>
      </c>
      <c r="D43" s="133">
        <v>451</v>
      </c>
      <c r="E43" s="133">
        <v>448</v>
      </c>
      <c r="F43" s="133">
        <v>418</v>
      </c>
      <c r="G43" s="133">
        <v>413</v>
      </c>
      <c r="M43" s="115"/>
    </row>
    <row r="44" spans="2:13" ht="12.75" customHeight="1" x14ac:dyDescent="0.25">
      <c r="B44" s="161"/>
      <c r="C44" s="5" t="s">
        <v>12</v>
      </c>
      <c r="D44" s="133">
        <v>651</v>
      </c>
      <c r="E44" s="133">
        <v>644</v>
      </c>
      <c r="F44" s="133">
        <v>608</v>
      </c>
      <c r="G44" s="133">
        <v>606</v>
      </c>
      <c r="M44" s="115"/>
    </row>
    <row r="45" spans="2:13" ht="12.75" customHeight="1" x14ac:dyDescent="0.25">
      <c r="B45" s="162"/>
      <c r="C45" s="5" t="s">
        <v>13</v>
      </c>
      <c r="D45" s="133">
        <v>419</v>
      </c>
      <c r="E45" s="133">
        <v>416</v>
      </c>
      <c r="F45" s="133">
        <v>399</v>
      </c>
      <c r="G45" s="133">
        <v>394</v>
      </c>
      <c r="M45" s="115"/>
    </row>
    <row r="46" spans="2:13" ht="12.75" customHeight="1" x14ac:dyDescent="0.25">
      <c r="B46" s="160" t="s">
        <v>24</v>
      </c>
      <c r="C46" s="5" t="s">
        <v>14</v>
      </c>
      <c r="D46" s="133">
        <v>319</v>
      </c>
      <c r="E46" s="133">
        <v>316</v>
      </c>
      <c r="F46" s="133">
        <v>293</v>
      </c>
      <c r="G46" s="133">
        <v>300</v>
      </c>
      <c r="M46" s="115"/>
    </row>
    <row r="47" spans="2:13" ht="12.75" customHeight="1" x14ac:dyDescent="0.25">
      <c r="B47" s="161"/>
      <c r="C47" s="5" t="s">
        <v>15</v>
      </c>
      <c r="D47" s="133">
        <v>419</v>
      </c>
      <c r="E47" s="133">
        <v>415</v>
      </c>
      <c r="F47" s="133">
        <v>397</v>
      </c>
      <c r="G47" s="133">
        <v>392</v>
      </c>
      <c r="M47" s="115"/>
    </row>
    <row r="48" spans="2:13" ht="12.75" customHeight="1" x14ac:dyDescent="0.25">
      <c r="B48" s="161"/>
      <c r="C48" s="5" t="s">
        <v>16</v>
      </c>
      <c r="D48" s="133">
        <v>326</v>
      </c>
      <c r="E48" s="133">
        <v>327</v>
      </c>
      <c r="F48" s="133">
        <v>312</v>
      </c>
      <c r="G48" s="133">
        <v>301</v>
      </c>
      <c r="M48" s="115"/>
    </row>
    <row r="49" spans="2:13" ht="12.75" customHeight="1" x14ac:dyDescent="0.25">
      <c r="B49" s="162"/>
      <c r="C49" s="5" t="s">
        <v>17</v>
      </c>
      <c r="D49" s="133">
        <v>457</v>
      </c>
      <c r="E49" s="133">
        <v>450</v>
      </c>
      <c r="F49" s="133">
        <v>423</v>
      </c>
      <c r="G49" s="133">
        <v>420</v>
      </c>
      <c r="M49" s="115"/>
    </row>
  </sheetData>
  <mergeCells count="22">
    <mergeCell ref="D29:D30"/>
    <mergeCell ref="E5:E6"/>
    <mergeCell ref="B41:B42"/>
    <mergeCell ref="B43:B45"/>
    <mergeCell ref="B46:B49"/>
    <mergeCell ref="B5:C6"/>
    <mergeCell ref="B29:C30"/>
    <mergeCell ref="B31:B33"/>
    <mergeCell ref="B34:B37"/>
    <mergeCell ref="B38:B40"/>
    <mergeCell ref="B7:B9"/>
    <mergeCell ref="B19:B21"/>
    <mergeCell ref="D5:D6"/>
    <mergeCell ref="B22:B25"/>
    <mergeCell ref="B10:B13"/>
    <mergeCell ref="B14:B16"/>
    <mergeCell ref="B17:B18"/>
    <mergeCell ref="F5:F6"/>
    <mergeCell ref="G5:G6"/>
    <mergeCell ref="E29:E30"/>
    <mergeCell ref="F29:F30"/>
    <mergeCell ref="G29:G30"/>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9"/>
  <sheetViews>
    <sheetView showGridLines="0" zoomScaleNormal="100" workbookViewId="0">
      <pane ySplit="6" topLeftCell="A7" activePane="bottomLeft" state="frozen"/>
      <selection activeCell="D109" sqref="D109"/>
      <selection pane="bottomLeft" activeCell="D109" sqref="D109"/>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7" width="11.42578125" style="8"/>
    <col min="8" max="8" width="9.140625" style="8" customWidth="1"/>
    <col min="9" max="13" width="11.42578125" style="8"/>
  </cols>
  <sheetData>
    <row r="2" spans="2:14" ht="15.75" x14ac:dyDescent="0.25">
      <c r="B2" s="18" t="s">
        <v>264</v>
      </c>
    </row>
    <row r="4" spans="2:14" ht="12.75" customHeight="1" x14ac:dyDescent="0.25"/>
    <row r="5" spans="2:14" ht="12.75" customHeight="1" x14ac:dyDescent="0.25">
      <c r="B5" s="194" t="s">
        <v>26</v>
      </c>
      <c r="C5" s="195"/>
      <c r="D5" s="198" t="s">
        <v>263</v>
      </c>
      <c r="E5" s="198"/>
      <c r="F5" s="198"/>
      <c r="G5" s="198"/>
      <c r="N5" s="115"/>
    </row>
    <row r="6" spans="2:14" ht="48.75" x14ac:dyDescent="0.25">
      <c r="B6" s="196"/>
      <c r="C6" s="197"/>
      <c r="D6" s="126" t="s">
        <v>19</v>
      </c>
      <c r="E6" s="156" t="s">
        <v>262</v>
      </c>
      <c r="F6" s="156" t="s">
        <v>261</v>
      </c>
      <c r="G6" s="126" t="s">
        <v>77</v>
      </c>
      <c r="N6" s="115"/>
    </row>
    <row r="7" spans="2:14" ht="12.75" customHeight="1" x14ac:dyDescent="0.25">
      <c r="B7" s="160" t="s">
        <v>21</v>
      </c>
      <c r="C7" s="105" t="s">
        <v>19</v>
      </c>
      <c r="D7" s="2">
        <f>SUM(E7:G7)</f>
        <v>560002.99999999988</v>
      </c>
      <c r="E7" s="2">
        <f>SUM(E8:E9)</f>
        <v>308395.15248193056</v>
      </c>
      <c r="F7" s="2">
        <f>SUM(F8:F9)</f>
        <v>181526.46730975615</v>
      </c>
      <c r="G7" s="2">
        <f>SUM(G8:G9)</f>
        <v>70081.380208313174</v>
      </c>
      <c r="N7" s="115"/>
    </row>
    <row r="8" spans="2:14" ht="12.75" customHeight="1" x14ac:dyDescent="0.25">
      <c r="B8" s="161"/>
      <c r="C8" s="5" t="s">
        <v>2</v>
      </c>
      <c r="D8" s="2">
        <f>SUM(E8:G8)</f>
        <v>275413.99999999994</v>
      </c>
      <c r="E8" s="3">
        <v>171873.31067437923</v>
      </c>
      <c r="F8" s="3">
        <v>79254.222300637819</v>
      </c>
      <c r="G8" s="3">
        <v>24286.467024982892</v>
      </c>
      <c r="N8" s="115"/>
    </row>
    <row r="9" spans="2:14" ht="12.75" customHeight="1" x14ac:dyDescent="0.25">
      <c r="B9" s="162"/>
      <c r="C9" s="5" t="s">
        <v>3</v>
      </c>
      <c r="D9" s="2">
        <f>SUM(E9:G9)</f>
        <v>284588.99999999994</v>
      </c>
      <c r="E9" s="3">
        <v>136521.84180755136</v>
      </c>
      <c r="F9" s="3">
        <v>102272.24500911833</v>
      </c>
      <c r="G9" s="3">
        <v>45794.913183330274</v>
      </c>
      <c r="N9" s="115"/>
    </row>
    <row r="10" spans="2:14" ht="12.75" customHeight="1" x14ac:dyDescent="0.25">
      <c r="B10" s="160" t="s">
        <v>22</v>
      </c>
      <c r="C10" s="5" t="s">
        <v>4</v>
      </c>
      <c r="D10" s="2">
        <v>92393.807448781808</v>
      </c>
      <c r="E10" s="122">
        <v>65633.382144868665</v>
      </c>
      <c r="F10" s="122">
        <v>23151.453742278169</v>
      </c>
      <c r="G10" s="3">
        <v>14379.164112853203</v>
      </c>
      <c r="N10" s="115"/>
    </row>
    <row r="11" spans="2:14" ht="12.75" customHeight="1" x14ac:dyDescent="0.25">
      <c r="B11" s="161"/>
      <c r="C11" s="5" t="s">
        <v>5</v>
      </c>
      <c r="D11" s="2">
        <f t="shared" ref="D11:D25" si="0">SUM(E11:G11)</f>
        <v>135769.99999999997</v>
      </c>
      <c r="E11" s="122">
        <v>71179.498245428942</v>
      </c>
      <c r="F11" s="122">
        <v>45728.160429312062</v>
      </c>
      <c r="G11" s="3">
        <v>18862.341325258967</v>
      </c>
      <c r="N11" s="115"/>
    </row>
    <row r="12" spans="2:14" ht="12.75" customHeight="1" x14ac:dyDescent="0.25">
      <c r="B12" s="161"/>
      <c r="C12" s="5" t="s">
        <v>6</v>
      </c>
      <c r="D12" s="2">
        <f t="shared" si="0"/>
        <v>150267.00000000006</v>
      </c>
      <c r="E12" s="122">
        <v>84077.21933324878</v>
      </c>
      <c r="F12" s="122">
        <v>51318.872234583338</v>
      </c>
      <c r="G12" s="3">
        <v>14870.90843216794</v>
      </c>
      <c r="N12" s="115"/>
    </row>
    <row r="13" spans="2:14" ht="12.75" customHeight="1" x14ac:dyDescent="0.25">
      <c r="B13" s="162"/>
      <c r="C13" s="5" t="s">
        <v>7</v>
      </c>
      <c r="D13" s="2">
        <f t="shared" si="0"/>
        <v>170802.00000000006</v>
      </c>
      <c r="E13" s="122">
        <v>87505.052758384423</v>
      </c>
      <c r="F13" s="122">
        <v>61327.980903582604</v>
      </c>
      <c r="G13" s="3">
        <v>21968.966338033035</v>
      </c>
      <c r="N13" s="115"/>
    </row>
    <row r="14" spans="2:14" ht="12.75" customHeight="1" x14ac:dyDescent="0.25">
      <c r="B14" s="187" t="s">
        <v>23</v>
      </c>
      <c r="C14" s="5" t="s">
        <v>8</v>
      </c>
      <c r="D14" s="2">
        <f t="shared" si="0"/>
        <v>251206.56900000936</v>
      </c>
      <c r="E14" s="122">
        <v>129619.11213027049</v>
      </c>
      <c r="F14" s="122">
        <v>83222.295082578945</v>
      </c>
      <c r="G14" s="3">
        <v>38365.161787159952</v>
      </c>
      <c r="N14" s="115"/>
    </row>
    <row r="15" spans="2:14" ht="12.75" customHeight="1" x14ac:dyDescent="0.25">
      <c r="B15" s="188"/>
      <c r="C15" s="5" t="s">
        <v>9</v>
      </c>
      <c r="D15" s="2">
        <f t="shared" si="0"/>
        <v>165380.00362933724</v>
      </c>
      <c r="E15" s="122">
        <v>88507.089751234598</v>
      </c>
      <c r="F15" s="122">
        <v>60823.7753702685</v>
      </c>
      <c r="G15" s="3">
        <v>16049.138507834155</v>
      </c>
      <c r="N15" s="115"/>
    </row>
    <row r="16" spans="2:14" ht="12.75" customHeight="1" x14ac:dyDescent="0.25">
      <c r="B16" s="188"/>
      <c r="C16" s="5" t="s">
        <v>10</v>
      </c>
      <c r="D16" s="2">
        <f t="shared" si="0"/>
        <v>140856.64192399735</v>
      </c>
      <c r="E16" s="122">
        <v>90086.432081907202</v>
      </c>
      <c r="F16" s="122">
        <v>37360.678106908759</v>
      </c>
      <c r="G16" s="3">
        <v>13409.531735181394</v>
      </c>
      <c r="N16" s="115"/>
    </row>
    <row r="17" spans="2:14" ht="12.75" customHeight="1" x14ac:dyDescent="0.25">
      <c r="B17" s="188" t="s">
        <v>38</v>
      </c>
      <c r="C17" s="5" t="s">
        <v>37</v>
      </c>
      <c r="D17" s="2">
        <f t="shared" si="0"/>
        <v>525130.94365242589</v>
      </c>
      <c r="E17" s="122">
        <v>289056.89933610836</v>
      </c>
      <c r="F17" s="122">
        <v>173944.7219995647</v>
      </c>
      <c r="G17" s="3">
        <v>62129.322316752885</v>
      </c>
      <c r="N17" s="115"/>
    </row>
    <row r="18" spans="2:14" ht="12.75" customHeight="1" x14ac:dyDescent="0.25">
      <c r="B18" s="189"/>
      <c r="C18" s="5" t="s">
        <v>20</v>
      </c>
      <c r="D18" s="2">
        <f t="shared" si="0"/>
        <v>34872.056347573031</v>
      </c>
      <c r="E18" s="122">
        <v>19338.25314582184</v>
      </c>
      <c r="F18" s="122">
        <v>7581.7453101908986</v>
      </c>
      <c r="G18" s="3">
        <v>7952.05789156029</v>
      </c>
      <c r="N18" s="115"/>
    </row>
    <row r="19" spans="2:14" ht="12.75" customHeight="1" x14ac:dyDescent="0.25">
      <c r="B19" s="160" t="s">
        <v>25</v>
      </c>
      <c r="C19" s="5" t="s">
        <v>11</v>
      </c>
      <c r="D19" s="2">
        <f t="shared" si="0"/>
        <v>74122.999999999956</v>
      </c>
      <c r="E19" s="122">
        <v>40242.97163658998</v>
      </c>
      <c r="F19" s="122">
        <v>25778.526406397832</v>
      </c>
      <c r="G19" s="3">
        <v>8101.5019570121567</v>
      </c>
      <c r="N19" s="115"/>
    </row>
    <row r="20" spans="2:14" ht="12.75" customHeight="1" x14ac:dyDescent="0.25">
      <c r="B20" s="161"/>
      <c r="C20" s="5" t="s">
        <v>12</v>
      </c>
      <c r="D20" s="2">
        <f t="shared" si="0"/>
        <v>158475.00000000015</v>
      </c>
      <c r="E20" s="122">
        <v>89984.804585617851</v>
      </c>
      <c r="F20" s="122">
        <v>44361.377211201034</v>
      </c>
      <c r="G20" s="3">
        <v>24128.818203181272</v>
      </c>
      <c r="N20" s="115"/>
    </row>
    <row r="21" spans="2:14" ht="12.75" customHeight="1" x14ac:dyDescent="0.25">
      <c r="B21" s="162"/>
      <c r="C21" s="5" t="s">
        <v>13</v>
      </c>
      <c r="D21" s="2">
        <f t="shared" si="0"/>
        <v>327404.99999999965</v>
      </c>
      <c r="E21" s="122">
        <v>178167.37625972278</v>
      </c>
      <c r="F21" s="122">
        <v>111386.56369215713</v>
      </c>
      <c r="G21" s="3">
        <v>37851.060048119718</v>
      </c>
      <c r="N21" s="115"/>
    </row>
    <row r="22" spans="2:14" ht="12.75" customHeight="1" x14ac:dyDescent="0.25">
      <c r="B22" s="160" t="s">
        <v>24</v>
      </c>
      <c r="C22" s="5" t="s">
        <v>14</v>
      </c>
      <c r="D22" s="2">
        <f t="shared" si="0"/>
        <v>60721.999999999993</v>
      </c>
      <c r="E22" s="122">
        <v>30322.128328822051</v>
      </c>
      <c r="F22" s="122">
        <v>22690.095148929824</v>
      </c>
      <c r="G22" s="3">
        <v>7709.7765222481166</v>
      </c>
      <c r="N22" s="115"/>
    </row>
    <row r="23" spans="2:14" ht="12.75" customHeight="1" x14ac:dyDescent="0.25">
      <c r="B23" s="161"/>
      <c r="C23" s="5" t="s">
        <v>15</v>
      </c>
      <c r="D23" s="2">
        <f t="shared" si="0"/>
        <v>314570.99999999965</v>
      </c>
      <c r="E23" s="122">
        <v>173775.15464800116</v>
      </c>
      <c r="F23" s="122">
        <v>107200.99800229144</v>
      </c>
      <c r="G23" s="3">
        <v>33594.84734970703</v>
      </c>
      <c r="N23" s="115"/>
    </row>
    <row r="24" spans="2:14" ht="12.75" customHeight="1" x14ac:dyDescent="0.25">
      <c r="B24" s="161"/>
      <c r="C24" s="5" t="s">
        <v>16</v>
      </c>
      <c r="D24" s="2">
        <f t="shared" si="0"/>
        <v>59722.999999999985</v>
      </c>
      <c r="E24" s="122">
        <v>33629.907680309872</v>
      </c>
      <c r="F24" s="122">
        <v>19624.40486311074</v>
      </c>
      <c r="G24" s="3">
        <v>6468.6874565793687</v>
      </c>
      <c r="N24" s="115"/>
    </row>
    <row r="25" spans="2:14" ht="12.75" customHeight="1" x14ac:dyDescent="0.25">
      <c r="B25" s="162"/>
      <c r="C25" s="5" t="s">
        <v>17</v>
      </c>
      <c r="D25" s="2">
        <f t="shared" si="0"/>
        <v>124987.00000000006</v>
      </c>
      <c r="E25" s="3">
        <v>70667.961824797429</v>
      </c>
      <c r="F25" s="3">
        <v>32010.969295423994</v>
      </c>
      <c r="G25" s="3">
        <v>22308.068879778639</v>
      </c>
      <c r="N25" s="115"/>
    </row>
    <row r="26" spans="2:14" ht="12.75" customHeight="1" x14ac:dyDescent="0.25">
      <c r="B26" s="21"/>
      <c r="C26" s="15"/>
      <c r="D26" s="15"/>
      <c r="E26" s="16"/>
      <c r="F26" s="16"/>
      <c r="G26" s="16"/>
      <c r="N26" s="115"/>
    </row>
    <row r="27" spans="2:14" ht="12.75" customHeight="1" x14ac:dyDescent="0.25">
      <c r="B27" s="21"/>
      <c r="C27" s="15"/>
      <c r="D27" s="15"/>
      <c r="E27" s="16"/>
      <c r="F27" s="16"/>
      <c r="G27" s="16"/>
      <c r="N27" s="115"/>
    </row>
    <row r="28" spans="2:14" ht="12.75" customHeight="1" x14ac:dyDescent="0.25"/>
    <row r="29" spans="2:14" ht="12.75" customHeight="1" x14ac:dyDescent="0.25">
      <c r="B29" s="194" t="s">
        <v>28</v>
      </c>
      <c r="C29" s="195"/>
      <c r="D29" s="198" t="s">
        <v>263</v>
      </c>
      <c r="E29" s="198"/>
      <c r="F29" s="198"/>
      <c r="G29" s="198"/>
      <c r="N29" s="115"/>
    </row>
    <row r="30" spans="2:14" ht="48.75" x14ac:dyDescent="0.25">
      <c r="B30" s="196"/>
      <c r="C30" s="197"/>
      <c r="D30" s="126" t="s">
        <v>19</v>
      </c>
      <c r="E30" s="156" t="s">
        <v>262</v>
      </c>
      <c r="F30" s="156" t="s">
        <v>261</v>
      </c>
      <c r="G30" s="126" t="s">
        <v>77</v>
      </c>
      <c r="N30" s="115"/>
    </row>
    <row r="31" spans="2:14" ht="12.75" customHeight="1" x14ac:dyDescent="0.25">
      <c r="B31" s="160" t="s">
        <v>21</v>
      </c>
      <c r="C31" s="105" t="s">
        <v>19</v>
      </c>
      <c r="D31" s="119">
        <f>SUM(D32:D33)</f>
        <v>100</v>
      </c>
      <c r="E31" s="119">
        <f>SUM(E32:E33)</f>
        <v>100.00000000000001</v>
      </c>
      <c r="F31" s="119">
        <f>SUM(F32:F33)</f>
        <v>100</v>
      </c>
      <c r="G31" s="119">
        <f>SUM(G32:G33)</f>
        <v>100</v>
      </c>
      <c r="N31" s="115"/>
    </row>
    <row r="32" spans="2:14" ht="12.75" customHeight="1" x14ac:dyDescent="0.25">
      <c r="B32" s="161"/>
      <c r="C32" s="5" t="s">
        <v>2</v>
      </c>
      <c r="D32" s="119">
        <f t="shared" ref="D32:D49" si="1">D8/$D$7*100</f>
        <v>49.180807959957356</v>
      </c>
      <c r="E32" s="117">
        <f t="shared" ref="E32:G49" si="2">E8/E$7*100</f>
        <v>55.731521488311856</v>
      </c>
      <c r="F32" s="117">
        <f t="shared" si="2"/>
        <v>43.659871464032122</v>
      </c>
      <c r="G32" s="117">
        <f t="shared" si="2"/>
        <v>34.654664267160065</v>
      </c>
      <c r="N32" s="115"/>
    </row>
    <row r="33" spans="2:14" ht="12.75" customHeight="1" x14ac:dyDescent="0.25">
      <c r="B33" s="162"/>
      <c r="C33" s="5" t="s">
        <v>3</v>
      </c>
      <c r="D33" s="119">
        <f t="shared" si="1"/>
        <v>50.819192040042637</v>
      </c>
      <c r="E33" s="117">
        <f t="shared" si="2"/>
        <v>44.268478511688159</v>
      </c>
      <c r="F33" s="117">
        <f t="shared" si="2"/>
        <v>56.340128535967878</v>
      </c>
      <c r="G33" s="117">
        <f t="shared" si="2"/>
        <v>65.345335732839928</v>
      </c>
      <c r="N33" s="115"/>
    </row>
    <row r="34" spans="2:14" ht="12.75" customHeight="1" x14ac:dyDescent="0.25">
      <c r="B34" s="160" t="s">
        <v>22</v>
      </c>
      <c r="C34" s="5" t="s">
        <v>4</v>
      </c>
      <c r="D34" s="119">
        <f t="shared" si="1"/>
        <v>16.498805800822822</v>
      </c>
      <c r="E34" s="117">
        <f t="shared" si="2"/>
        <v>21.282235345354284</v>
      </c>
      <c r="F34" s="117">
        <f t="shared" si="2"/>
        <v>12.753762074140191</v>
      </c>
      <c r="G34" s="117">
        <f t="shared" si="2"/>
        <v>20.517809538156786</v>
      </c>
      <c r="N34" s="115"/>
    </row>
    <row r="35" spans="2:14" ht="12.75" customHeight="1" x14ac:dyDescent="0.25">
      <c r="B35" s="161"/>
      <c r="C35" s="5" t="s">
        <v>5</v>
      </c>
      <c r="D35" s="119">
        <f t="shared" si="1"/>
        <v>24.244512975823344</v>
      </c>
      <c r="E35" s="117">
        <f t="shared" si="2"/>
        <v>23.080615136970899</v>
      </c>
      <c r="F35" s="117">
        <f t="shared" si="2"/>
        <v>25.19090527514188</v>
      </c>
      <c r="G35" s="117">
        <f t="shared" si="2"/>
        <v>26.914911306243773</v>
      </c>
      <c r="N35" s="115"/>
    </row>
    <row r="36" spans="2:14" ht="12.75" customHeight="1" x14ac:dyDescent="0.25">
      <c r="B36" s="161"/>
      <c r="C36" s="5" t="s">
        <v>6</v>
      </c>
      <c r="D36" s="119">
        <f t="shared" si="1"/>
        <v>26.833249107594082</v>
      </c>
      <c r="E36" s="117">
        <f t="shared" si="2"/>
        <v>27.262821304616651</v>
      </c>
      <c r="F36" s="117">
        <f t="shared" si="2"/>
        <v>28.270738143663088</v>
      </c>
      <c r="G36" s="117">
        <f t="shared" si="2"/>
        <v>21.219485672178482</v>
      </c>
      <c r="N36" s="115"/>
    </row>
    <row r="37" spans="2:14" ht="12.75" customHeight="1" x14ac:dyDescent="0.25">
      <c r="B37" s="162"/>
      <c r="C37" s="5" t="s">
        <v>7</v>
      </c>
      <c r="D37" s="119">
        <f t="shared" si="1"/>
        <v>30.500193748962072</v>
      </c>
      <c r="E37" s="117">
        <f t="shared" si="2"/>
        <v>28.374328213058249</v>
      </c>
      <c r="F37" s="117">
        <f t="shared" si="2"/>
        <v>33.784594507054855</v>
      </c>
      <c r="G37" s="117">
        <f t="shared" si="2"/>
        <v>31.347793483420922</v>
      </c>
      <c r="N37" s="115"/>
    </row>
    <row r="38" spans="2:14" ht="12.75" customHeight="1" x14ac:dyDescent="0.25">
      <c r="B38" s="160" t="s">
        <v>23</v>
      </c>
      <c r="C38" s="5" t="s">
        <v>8</v>
      </c>
      <c r="D38" s="119">
        <f t="shared" si="1"/>
        <v>44.858075581739634</v>
      </c>
      <c r="E38" s="117">
        <f t="shared" si="2"/>
        <v>42.030204134893175</v>
      </c>
      <c r="F38" s="117">
        <f t="shared" si="2"/>
        <v>45.845818692967072</v>
      </c>
      <c r="G38" s="117">
        <f t="shared" si="2"/>
        <v>54.743730321979321</v>
      </c>
      <c r="N38" s="115"/>
    </row>
    <row r="39" spans="2:14" ht="12.75" customHeight="1" x14ac:dyDescent="0.25">
      <c r="B39" s="161"/>
      <c r="C39" s="5" t="s">
        <v>9</v>
      </c>
      <c r="D39" s="119">
        <f t="shared" si="1"/>
        <v>29.5319852981747</v>
      </c>
      <c r="E39" s="117">
        <f t="shared" si="2"/>
        <v>28.69924803906261</v>
      </c>
      <c r="F39" s="117">
        <f t="shared" si="2"/>
        <v>33.506835819417461</v>
      </c>
      <c r="G39" s="117">
        <f t="shared" si="2"/>
        <v>22.900716938121001</v>
      </c>
      <c r="N39" s="115"/>
    </row>
    <row r="40" spans="2:14" ht="12.75" customHeight="1" x14ac:dyDescent="0.25">
      <c r="B40" s="161"/>
      <c r="C40" s="5" t="s">
        <v>10</v>
      </c>
      <c r="D40" s="119">
        <f t="shared" si="1"/>
        <v>25.152837024801183</v>
      </c>
      <c r="E40" s="117">
        <f t="shared" si="2"/>
        <v>29.211364496783236</v>
      </c>
      <c r="F40" s="117">
        <f t="shared" si="2"/>
        <v>20.581394361163117</v>
      </c>
      <c r="G40" s="117">
        <f t="shared" si="2"/>
        <v>19.134228942583999</v>
      </c>
      <c r="N40" s="115"/>
    </row>
    <row r="41" spans="2:14" ht="12.75" customHeight="1" x14ac:dyDescent="0.25">
      <c r="B41" s="160" t="s">
        <v>38</v>
      </c>
      <c r="C41" s="5" t="s">
        <v>37</v>
      </c>
      <c r="D41" s="119">
        <f t="shared" si="1"/>
        <v>93.77288044035943</v>
      </c>
      <c r="E41" s="117">
        <f t="shared" si="2"/>
        <v>93.72939133764261</v>
      </c>
      <c r="F41" s="117">
        <f t="shared" si="2"/>
        <v>95.823338919908579</v>
      </c>
      <c r="G41" s="117">
        <f t="shared" si="2"/>
        <v>88.653108902930825</v>
      </c>
      <c r="N41" s="115"/>
    </row>
    <row r="42" spans="2:14" ht="12.75" customHeight="1" x14ac:dyDescent="0.25">
      <c r="B42" s="161"/>
      <c r="C42" s="5" t="s">
        <v>20</v>
      </c>
      <c r="D42" s="119">
        <f t="shared" si="1"/>
        <v>6.2271195596404016</v>
      </c>
      <c r="E42" s="117">
        <f t="shared" si="2"/>
        <v>6.270608662357267</v>
      </c>
      <c r="F42" s="117">
        <f t="shared" si="2"/>
        <v>4.1766610800911108</v>
      </c>
      <c r="G42" s="117">
        <f t="shared" si="2"/>
        <v>11.346891097069181</v>
      </c>
      <c r="N42" s="115"/>
    </row>
    <row r="43" spans="2:14" ht="12.75" customHeight="1" x14ac:dyDescent="0.25">
      <c r="B43" s="160" t="s">
        <v>25</v>
      </c>
      <c r="C43" s="5" t="s">
        <v>11</v>
      </c>
      <c r="D43" s="119">
        <f t="shared" si="1"/>
        <v>13.236179091897718</v>
      </c>
      <c r="E43" s="117">
        <f t="shared" si="2"/>
        <v>13.049158299901581</v>
      </c>
      <c r="F43" s="117">
        <f t="shared" si="2"/>
        <v>14.200973989324345</v>
      </c>
      <c r="G43" s="117">
        <f t="shared" si="2"/>
        <v>11.560134707579778</v>
      </c>
      <c r="N43" s="115"/>
    </row>
    <row r="44" spans="2:14" ht="12.75" customHeight="1" x14ac:dyDescent="0.25">
      <c r="B44" s="161"/>
      <c r="C44" s="5" t="s">
        <v>12</v>
      </c>
      <c r="D44" s="119">
        <f t="shared" si="1"/>
        <v>28.298955541309635</v>
      </c>
      <c r="E44" s="117">
        <f t="shared" si="2"/>
        <v>29.178410834745605</v>
      </c>
      <c r="F44" s="117">
        <f t="shared" si="2"/>
        <v>24.437966467723371</v>
      </c>
      <c r="G44" s="117">
        <f t="shared" si="2"/>
        <v>34.42971318695443</v>
      </c>
      <c r="N44" s="115"/>
    </row>
    <row r="45" spans="2:14" ht="12.75" customHeight="1" x14ac:dyDescent="0.25">
      <c r="B45" s="162"/>
      <c r="C45" s="5" t="s">
        <v>13</v>
      </c>
      <c r="D45" s="119">
        <f t="shared" si="1"/>
        <v>58.46486536679263</v>
      </c>
      <c r="E45" s="117">
        <f t="shared" si="2"/>
        <v>57.772430865352831</v>
      </c>
      <c r="F45" s="117">
        <f t="shared" si="2"/>
        <v>61.361059542952198</v>
      </c>
      <c r="G45" s="117">
        <f t="shared" si="2"/>
        <v>54.010152105465757</v>
      </c>
      <c r="N45" s="115"/>
    </row>
    <row r="46" spans="2:14" ht="12.75" customHeight="1" x14ac:dyDescent="0.25">
      <c r="B46" s="160" t="s">
        <v>24</v>
      </c>
      <c r="C46" s="5" t="s">
        <v>14</v>
      </c>
      <c r="D46" s="119">
        <f t="shared" si="1"/>
        <v>10.843156197377516</v>
      </c>
      <c r="E46" s="117">
        <f t="shared" si="2"/>
        <v>9.8322324734331481</v>
      </c>
      <c r="F46" s="117">
        <f t="shared" si="2"/>
        <v>12.499607073943395</v>
      </c>
      <c r="G46" s="117">
        <f t="shared" si="2"/>
        <v>11.001176773818118</v>
      </c>
      <c r="N46" s="115"/>
    </row>
    <row r="47" spans="2:14" ht="12.75" customHeight="1" x14ac:dyDescent="0.25">
      <c r="B47" s="161"/>
      <c r="C47" s="5" t="s">
        <v>15</v>
      </c>
      <c r="D47" s="119">
        <f t="shared" si="1"/>
        <v>56.173091929864619</v>
      </c>
      <c r="E47" s="117">
        <f t="shared" si="2"/>
        <v>56.34821210692764</v>
      </c>
      <c r="F47" s="117">
        <f t="shared" si="2"/>
        <v>59.055298982579785</v>
      </c>
      <c r="G47" s="117">
        <f t="shared" si="2"/>
        <v>47.936908847754047</v>
      </c>
      <c r="N47" s="115"/>
    </row>
    <row r="48" spans="2:14" ht="12.75" customHeight="1" x14ac:dyDescent="0.25">
      <c r="B48" s="161"/>
      <c r="C48" s="5" t="s">
        <v>16</v>
      </c>
      <c r="D48" s="119">
        <f t="shared" si="1"/>
        <v>10.664764295905558</v>
      </c>
      <c r="E48" s="117">
        <f t="shared" si="2"/>
        <v>10.904810730538415</v>
      </c>
      <c r="F48" s="117">
        <f t="shared" si="2"/>
        <v>10.810767792678806</v>
      </c>
      <c r="G48" s="117">
        <f t="shared" si="2"/>
        <v>9.23025122700429</v>
      </c>
      <c r="N48" s="115"/>
    </row>
    <row r="49" spans="2:14" ht="12.75" customHeight="1" x14ac:dyDescent="0.25">
      <c r="B49" s="162"/>
      <c r="C49" s="5" t="s">
        <v>17</v>
      </c>
      <c r="D49" s="119">
        <f t="shared" si="1"/>
        <v>22.31898757685228</v>
      </c>
      <c r="E49" s="117">
        <f t="shared" si="2"/>
        <v>22.914744689100779</v>
      </c>
      <c r="F49" s="117">
        <f t="shared" si="2"/>
        <v>17.634326150797936</v>
      </c>
      <c r="G49" s="117">
        <f t="shared" si="2"/>
        <v>31.831663151423516</v>
      </c>
      <c r="N49" s="115"/>
    </row>
    <row r="50" spans="2:14" ht="12.75" customHeight="1" x14ac:dyDescent="0.25">
      <c r="B50" s="21"/>
      <c r="C50" s="15"/>
      <c r="D50" s="15"/>
      <c r="E50" s="16"/>
      <c r="F50" s="16"/>
      <c r="G50" s="16"/>
      <c r="N50" s="115"/>
    </row>
    <row r="51" spans="2:14" ht="12.75" customHeight="1" x14ac:dyDescent="0.25">
      <c r="B51" s="21"/>
      <c r="C51" s="15"/>
      <c r="D51" s="15"/>
      <c r="E51" s="16"/>
      <c r="F51" s="16"/>
      <c r="G51" s="16"/>
      <c r="N51" s="115"/>
    </row>
    <row r="52" spans="2:14" ht="12.75" customHeight="1" x14ac:dyDescent="0.25"/>
    <row r="53" spans="2:14" ht="12.75" customHeight="1" x14ac:dyDescent="0.25">
      <c r="B53" s="194" t="s">
        <v>29</v>
      </c>
      <c r="C53" s="195"/>
      <c r="D53" s="198" t="s">
        <v>263</v>
      </c>
      <c r="E53" s="198"/>
      <c r="F53" s="198"/>
      <c r="G53" s="198"/>
      <c r="N53" s="115"/>
    </row>
    <row r="54" spans="2:14" ht="48.75" x14ac:dyDescent="0.25">
      <c r="B54" s="196"/>
      <c r="C54" s="197"/>
      <c r="D54" s="126" t="s">
        <v>19</v>
      </c>
      <c r="E54" s="156" t="s">
        <v>262</v>
      </c>
      <c r="F54" s="156" t="s">
        <v>261</v>
      </c>
      <c r="G54" s="126" t="s">
        <v>77</v>
      </c>
      <c r="N54" s="115"/>
    </row>
    <row r="55" spans="2:14" ht="12.75" customHeight="1" x14ac:dyDescent="0.25">
      <c r="B55" s="160" t="s">
        <v>21</v>
      </c>
      <c r="C55" s="105" t="s">
        <v>19</v>
      </c>
      <c r="D55" s="119">
        <f>SUM(E55:G55)</f>
        <v>99.999999999999986</v>
      </c>
      <c r="E55" s="119">
        <f t="shared" ref="E55:G73" si="3">E7/$D7*100</f>
        <v>55.070267923909441</v>
      </c>
      <c r="F55" s="119">
        <f t="shared" si="3"/>
        <v>32.415266937812156</v>
      </c>
      <c r="G55" s="119">
        <f t="shared" si="3"/>
        <v>12.5144651382784</v>
      </c>
      <c r="N55" s="115"/>
    </row>
    <row r="56" spans="2:14" ht="12.75" customHeight="1" x14ac:dyDescent="0.25">
      <c r="B56" s="161"/>
      <c r="C56" s="5" t="s">
        <v>2</v>
      </c>
      <c r="D56" s="119">
        <f>SUM(E56:G56)</f>
        <v>100</v>
      </c>
      <c r="E56" s="117">
        <f t="shared" si="3"/>
        <v>62.405437150754594</v>
      </c>
      <c r="F56" s="117">
        <f t="shared" si="3"/>
        <v>28.776395644606968</v>
      </c>
      <c r="G56" s="117">
        <f t="shared" si="3"/>
        <v>8.818167204638435</v>
      </c>
      <c r="N56" s="115"/>
    </row>
    <row r="57" spans="2:14" ht="12.75" customHeight="1" x14ac:dyDescent="0.25">
      <c r="B57" s="162"/>
      <c r="C57" s="5" t="s">
        <v>3</v>
      </c>
      <c r="D57" s="119">
        <f>SUM(E57:G57)</f>
        <v>100.00000000000001</v>
      </c>
      <c r="E57" s="117">
        <f t="shared" si="3"/>
        <v>47.971580703242708</v>
      </c>
      <c r="F57" s="117">
        <f t="shared" si="3"/>
        <v>35.936822930302419</v>
      </c>
      <c r="G57" s="117">
        <f t="shared" si="3"/>
        <v>16.091596366454883</v>
      </c>
      <c r="N57" s="115"/>
    </row>
    <row r="58" spans="2:14" ht="12.75" customHeight="1" x14ac:dyDescent="0.25">
      <c r="B58" s="160" t="s">
        <v>22</v>
      </c>
      <c r="C58" s="5" t="s">
        <v>4</v>
      </c>
      <c r="D58" s="119">
        <v>100</v>
      </c>
      <c r="E58" s="117">
        <f t="shared" si="3"/>
        <v>71.036559653905712</v>
      </c>
      <c r="F58" s="117">
        <f t="shared" si="3"/>
        <v>25.057365186635582</v>
      </c>
      <c r="G58" s="117">
        <f t="shared" si="3"/>
        <v>15.562908932857045</v>
      </c>
      <c r="N58" s="115"/>
    </row>
    <row r="59" spans="2:14" ht="12.75" customHeight="1" x14ac:dyDescent="0.25">
      <c r="B59" s="161"/>
      <c r="C59" s="5" t="s">
        <v>5</v>
      </c>
      <c r="D59" s="119">
        <f t="shared" ref="D59:D73" si="4">SUM(E59:G59)</f>
        <v>100</v>
      </c>
      <c r="E59" s="117">
        <f t="shared" si="3"/>
        <v>52.426528868990907</v>
      </c>
      <c r="F59" s="117">
        <f t="shared" si="3"/>
        <v>33.680607224948126</v>
      </c>
      <c r="G59" s="117">
        <f t="shared" si="3"/>
        <v>13.892863906060965</v>
      </c>
      <c r="N59" s="115"/>
    </row>
    <row r="60" spans="2:14" ht="12.75" customHeight="1" x14ac:dyDescent="0.25">
      <c r="B60" s="161"/>
      <c r="C60" s="5" t="s">
        <v>6</v>
      </c>
      <c r="D60" s="119">
        <f t="shared" si="4"/>
        <v>100</v>
      </c>
      <c r="E60" s="117">
        <f t="shared" si="3"/>
        <v>55.951885199843446</v>
      </c>
      <c r="F60" s="117">
        <f t="shared" si="3"/>
        <v>34.15179130120606</v>
      </c>
      <c r="G60" s="117">
        <f t="shared" si="3"/>
        <v>9.8963234989504905</v>
      </c>
      <c r="N60" s="115"/>
    </row>
    <row r="61" spans="2:14" ht="12.75" customHeight="1" x14ac:dyDescent="0.25">
      <c r="B61" s="162"/>
      <c r="C61" s="5" t="s">
        <v>7</v>
      </c>
      <c r="D61" s="119">
        <f t="shared" si="4"/>
        <v>100.00000000000001</v>
      </c>
      <c r="E61" s="117">
        <f t="shared" si="3"/>
        <v>51.231866581412625</v>
      </c>
      <c r="F61" s="117">
        <f t="shared" si="3"/>
        <v>35.905891560744365</v>
      </c>
      <c r="G61" s="117">
        <f t="shared" si="3"/>
        <v>12.862241857843015</v>
      </c>
      <c r="N61" s="115"/>
    </row>
    <row r="62" spans="2:14" ht="12.75" customHeight="1" x14ac:dyDescent="0.25">
      <c r="B62" s="160" t="s">
        <v>23</v>
      </c>
      <c r="C62" s="5" t="s">
        <v>8</v>
      </c>
      <c r="D62" s="119">
        <f t="shared" si="4"/>
        <v>100.00000000000001</v>
      </c>
      <c r="E62" s="117">
        <f t="shared" si="3"/>
        <v>51.598615691560859</v>
      </c>
      <c r="F62" s="117">
        <f t="shared" si="3"/>
        <v>33.129028199328594</v>
      </c>
      <c r="G62" s="117">
        <f t="shared" si="3"/>
        <v>15.272356109110556</v>
      </c>
      <c r="N62" s="115"/>
    </row>
    <row r="63" spans="2:14" ht="12.75" customHeight="1" x14ac:dyDescent="0.25">
      <c r="B63" s="161"/>
      <c r="C63" s="5" t="s">
        <v>9</v>
      </c>
      <c r="D63" s="119">
        <f t="shared" si="4"/>
        <v>100.00000000000003</v>
      </c>
      <c r="E63" s="117">
        <f t="shared" si="3"/>
        <v>53.517407067908707</v>
      </c>
      <c r="F63" s="117">
        <f t="shared" si="3"/>
        <v>36.778192064012508</v>
      </c>
      <c r="G63" s="117">
        <f t="shared" si="3"/>
        <v>9.7044008680788014</v>
      </c>
      <c r="N63" s="115"/>
    </row>
    <row r="64" spans="2:14" ht="12.75" customHeight="1" x14ac:dyDescent="0.25">
      <c r="B64" s="161"/>
      <c r="C64" s="5" t="s">
        <v>10</v>
      </c>
      <c r="D64" s="119">
        <f t="shared" si="4"/>
        <v>100</v>
      </c>
      <c r="E64" s="117">
        <f t="shared" si="3"/>
        <v>63.956112293600995</v>
      </c>
      <c r="F64" s="117">
        <f t="shared" si="3"/>
        <v>26.523902314146909</v>
      </c>
      <c r="G64" s="117">
        <f t="shared" si="3"/>
        <v>9.5199853922520994</v>
      </c>
      <c r="N64" s="115"/>
    </row>
    <row r="65" spans="2:14" ht="12.75" customHeight="1" x14ac:dyDescent="0.25">
      <c r="B65" s="160" t="s">
        <v>38</v>
      </c>
      <c r="C65" s="5" t="s">
        <v>37</v>
      </c>
      <c r="D65" s="119">
        <f t="shared" si="4"/>
        <v>100.00000000000001</v>
      </c>
      <c r="E65" s="117">
        <f t="shared" si="3"/>
        <v>55.044727954068073</v>
      </c>
      <c r="F65" s="117">
        <f t="shared" si="3"/>
        <v>33.124066311867423</v>
      </c>
      <c r="G65" s="117">
        <f t="shared" si="3"/>
        <v>11.831205734064511</v>
      </c>
      <c r="N65" s="115"/>
    </row>
    <row r="66" spans="2:14" ht="12.75" customHeight="1" x14ac:dyDescent="0.25">
      <c r="B66" s="161"/>
      <c r="C66" s="5" t="s">
        <v>20</v>
      </c>
      <c r="D66" s="119">
        <f t="shared" si="4"/>
        <v>99.999999999999986</v>
      </c>
      <c r="E66" s="117">
        <f t="shared" si="3"/>
        <v>55.454868944566016</v>
      </c>
      <c r="F66" s="117">
        <f t="shared" si="3"/>
        <v>21.74160661654976</v>
      </c>
      <c r="G66" s="117">
        <f t="shared" si="3"/>
        <v>22.803524438884214</v>
      </c>
      <c r="N66" s="115"/>
    </row>
    <row r="67" spans="2:14" ht="12.75" customHeight="1" x14ac:dyDescent="0.25">
      <c r="B67" s="160" t="s">
        <v>25</v>
      </c>
      <c r="C67" s="5" t="s">
        <v>11</v>
      </c>
      <c r="D67" s="119">
        <f t="shared" si="4"/>
        <v>100.00000000000001</v>
      </c>
      <c r="E67" s="117">
        <f t="shared" si="3"/>
        <v>54.292151743170137</v>
      </c>
      <c r="F67" s="117">
        <f t="shared" si="3"/>
        <v>34.778039753379986</v>
      </c>
      <c r="G67" s="117">
        <f t="shared" si="3"/>
        <v>10.929808503449889</v>
      </c>
      <c r="N67" s="115"/>
    </row>
    <row r="68" spans="2:14" ht="12.75" customHeight="1" x14ac:dyDescent="0.25">
      <c r="B68" s="161"/>
      <c r="C68" s="5" t="s">
        <v>12</v>
      </c>
      <c r="D68" s="119">
        <f t="shared" si="4"/>
        <v>100.00000000000001</v>
      </c>
      <c r="E68" s="117">
        <f t="shared" si="3"/>
        <v>56.781703477278924</v>
      </c>
      <c r="F68" s="117">
        <f t="shared" si="3"/>
        <v>27.992665853415993</v>
      </c>
      <c r="G68" s="117">
        <f t="shared" si="3"/>
        <v>15.225630669305096</v>
      </c>
      <c r="N68" s="115"/>
    </row>
    <row r="69" spans="2:14" ht="12.75" customHeight="1" x14ac:dyDescent="0.25">
      <c r="B69" s="162"/>
      <c r="C69" s="5" t="s">
        <v>13</v>
      </c>
      <c r="D69" s="119">
        <f t="shared" si="4"/>
        <v>100</v>
      </c>
      <c r="E69" s="117">
        <f t="shared" si="3"/>
        <v>54.418037678020482</v>
      </c>
      <c r="F69" s="117">
        <f t="shared" si="3"/>
        <v>34.021033182803329</v>
      </c>
      <c r="G69" s="117">
        <f t="shared" si="3"/>
        <v>11.560929139176176</v>
      </c>
      <c r="N69" s="115"/>
    </row>
    <row r="70" spans="2:14" ht="12.75" customHeight="1" x14ac:dyDescent="0.25">
      <c r="B70" s="160" t="s">
        <v>24</v>
      </c>
      <c r="C70" s="5" t="s">
        <v>14</v>
      </c>
      <c r="D70" s="119">
        <f t="shared" si="4"/>
        <v>99.999999999999986</v>
      </c>
      <c r="E70" s="117">
        <f t="shared" si="3"/>
        <v>49.935984204772659</v>
      </c>
      <c r="F70" s="117">
        <f t="shared" si="3"/>
        <v>37.367173592651469</v>
      </c>
      <c r="G70" s="117">
        <f t="shared" si="3"/>
        <v>12.696842202575867</v>
      </c>
      <c r="N70" s="115"/>
    </row>
    <row r="71" spans="2:14" ht="12.75" customHeight="1" x14ac:dyDescent="0.25">
      <c r="B71" s="161"/>
      <c r="C71" s="5" t="s">
        <v>15</v>
      </c>
      <c r="D71" s="119">
        <f t="shared" si="4"/>
        <v>100</v>
      </c>
      <c r="E71" s="117">
        <f t="shared" si="3"/>
        <v>55.241950036081313</v>
      </c>
      <c r="F71" s="117">
        <f t="shared" si="3"/>
        <v>34.078474494562933</v>
      </c>
      <c r="G71" s="117">
        <f t="shared" si="3"/>
        <v>10.679575469355747</v>
      </c>
      <c r="N71" s="115"/>
    </row>
    <row r="72" spans="2:14" ht="12.75" customHeight="1" x14ac:dyDescent="0.25">
      <c r="B72" s="161"/>
      <c r="C72" s="5" t="s">
        <v>16</v>
      </c>
      <c r="D72" s="119">
        <f t="shared" si="4"/>
        <v>100</v>
      </c>
      <c r="E72" s="117">
        <f t="shared" si="3"/>
        <v>56.30980975555461</v>
      </c>
      <c r="F72" s="117">
        <f t="shared" si="3"/>
        <v>32.859040676306854</v>
      </c>
      <c r="G72" s="117">
        <f t="shared" si="3"/>
        <v>10.831149568138523</v>
      </c>
      <c r="N72" s="115"/>
    </row>
    <row r="73" spans="2:14" ht="12.75" customHeight="1" x14ac:dyDescent="0.25">
      <c r="B73" s="162"/>
      <c r="C73" s="5" t="s">
        <v>17</v>
      </c>
      <c r="D73" s="119">
        <f t="shared" si="4"/>
        <v>100</v>
      </c>
      <c r="E73" s="117">
        <f t="shared" si="3"/>
        <v>56.540249645801076</v>
      </c>
      <c r="F73" s="117">
        <f t="shared" si="3"/>
        <v>25.611439025997889</v>
      </c>
      <c r="G73" s="117">
        <f t="shared" si="3"/>
        <v>17.848311328201035</v>
      </c>
      <c r="N73" s="115"/>
    </row>
    <row r="74" spans="2:14" ht="12.75" customHeight="1" x14ac:dyDescent="0.25">
      <c r="B74" s="21"/>
      <c r="C74" s="15"/>
      <c r="D74" s="15"/>
      <c r="E74" s="16"/>
      <c r="F74" s="16"/>
      <c r="G74" s="16"/>
      <c r="N74" s="115"/>
    </row>
    <row r="75" spans="2:14" ht="12.75" customHeight="1" x14ac:dyDescent="0.25">
      <c r="B75" s="21"/>
      <c r="C75" s="15"/>
      <c r="D75" s="15"/>
      <c r="E75" s="16"/>
      <c r="F75" s="16"/>
      <c r="G75" s="16"/>
      <c r="N75" s="115"/>
    </row>
    <row r="76" spans="2:14" ht="12.75" customHeight="1" x14ac:dyDescent="0.25"/>
    <row r="77" spans="2:14" ht="12.75" customHeight="1" x14ac:dyDescent="0.25">
      <c r="B77" s="194" t="s">
        <v>27</v>
      </c>
      <c r="C77" s="195"/>
      <c r="D77" s="198" t="s">
        <v>263</v>
      </c>
      <c r="E77" s="198"/>
      <c r="F77" s="198"/>
      <c r="G77" s="198"/>
      <c r="N77" s="115"/>
    </row>
    <row r="78" spans="2:14" ht="48.75" x14ac:dyDescent="0.25">
      <c r="B78" s="196"/>
      <c r="C78" s="197"/>
      <c r="D78" s="126" t="s">
        <v>19</v>
      </c>
      <c r="E78" s="156" t="s">
        <v>262</v>
      </c>
      <c r="F78" s="156" t="s">
        <v>261</v>
      </c>
      <c r="G78" s="126" t="s">
        <v>77</v>
      </c>
      <c r="N78" s="115"/>
    </row>
    <row r="79" spans="2:14" ht="12.75" customHeight="1" x14ac:dyDescent="0.25">
      <c r="B79" s="160" t="s">
        <v>21</v>
      </c>
      <c r="C79" s="105" t="s">
        <v>19</v>
      </c>
      <c r="D79" s="2">
        <f t="shared" ref="D79:D97" si="5">SUM(E79:G79)</f>
        <v>1529</v>
      </c>
      <c r="E79" s="2">
        <f>SUM(E80:E81)</f>
        <v>838</v>
      </c>
      <c r="F79" s="2">
        <f>SUM(F80:F81)</f>
        <v>494</v>
      </c>
      <c r="G79" s="2">
        <f>SUM(G80:G81)</f>
        <v>197</v>
      </c>
      <c r="N79" s="115"/>
    </row>
    <row r="80" spans="2:14" ht="12.75" customHeight="1" x14ac:dyDescent="0.25">
      <c r="B80" s="161"/>
      <c r="C80" s="5" t="s">
        <v>2</v>
      </c>
      <c r="D80" s="2">
        <f t="shared" si="5"/>
        <v>777</v>
      </c>
      <c r="E80" s="3">
        <v>493</v>
      </c>
      <c r="F80" s="3">
        <v>214</v>
      </c>
      <c r="G80" s="3">
        <v>70</v>
      </c>
      <c r="N80" s="115"/>
    </row>
    <row r="81" spans="2:14" ht="12.75" customHeight="1" x14ac:dyDescent="0.25">
      <c r="B81" s="162"/>
      <c r="C81" s="5" t="s">
        <v>3</v>
      </c>
      <c r="D81" s="2">
        <f t="shared" si="5"/>
        <v>752</v>
      </c>
      <c r="E81" s="3">
        <v>345</v>
      </c>
      <c r="F81" s="3">
        <v>280</v>
      </c>
      <c r="G81" s="3">
        <v>127</v>
      </c>
      <c r="N81" s="115"/>
    </row>
    <row r="82" spans="2:14" ht="12.75" customHeight="1" x14ac:dyDescent="0.25">
      <c r="B82" s="160" t="s">
        <v>22</v>
      </c>
      <c r="C82" s="5" t="s">
        <v>4</v>
      </c>
      <c r="D82" s="2">
        <f t="shared" si="5"/>
        <v>268</v>
      </c>
      <c r="E82" s="3">
        <v>169</v>
      </c>
      <c r="F82" s="3">
        <v>68</v>
      </c>
      <c r="G82" s="3">
        <v>31</v>
      </c>
      <c r="N82" s="115"/>
    </row>
    <row r="83" spans="2:14" ht="12.75" customHeight="1" x14ac:dyDescent="0.25">
      <c r="B83" s="161"/>
      <c r="C83" s="5" t="s">
        <v>5</v>
      </c>
      <c r="D83" s="2">
        <f t="shared" si="5"/>
        <v>345</v>
      </c>
      <c r="E83" s="3">
        <v>188</v>
      </c>
      <c r="F83" s="3">
        <v>107</v>
      </c>
      <c r="G83" s="3">
        <v>50</v>
      </c>
      <c r="N83" s="115"/>
    </row>
    <row r="84" spans="2:14" ht="12.75" customHeight="1" x14ac:dyDescent="0.25">
      <c r="B84" s="161"/>
      <c r="C84" s="5" t="s">
        <v>6</v>
      </c>
      <c r="D84" s="2">
        <f t="shared" si="5"/>
        <v>450</v>
      </c>
      <c r="E84" s="3">
        <v>247</v>
      </c>
      <c r="F84" s="3">
        <v>152</v>
      </c>
      <c r="G84" s="3">
        <v>51</v>
      </c>
      <c r="N84" s="115"/>
    </row>
    <row r="85" spans="2:14" ht="12.75" customHeight="1" x14ac:dyDescent="0.25">
      <c r="B85" s="162"/>
      <c r="C85" s="5" t="s">
        <v>7</v>
      </c>
      <c r="D85" s="2">
        <f t="shared" si="5"/>
        <v>466</v>
      </c>
      <c r="E85" s="3">
        <v>234</v>
      </c>
      <c r="F85" s="3">
        <v>167</v>
      </c>
      <c r="G85" s="3">
        <v>65</v>
      </c>
      <c r="N85" s="115"/>
    </row>
    <row r="86" spans="2:14" ht="12.75" customHeight="1" x14ac:dyDescent="0.25">
      <c r="B86" s="160" t="s">
        <v>23</v>
      </c>
      <c r="C86" s="5" t="s">
        <v>8</v>
      </c>
      <c r="D86" s="2">
        <f t="shared" si="5"/>
        <v>719</v>
      </c>
      <c r="E86" s="3">
        <v>370</v>
      </c>
      <c r="F86" s="3">
        <v>237</v>
      </c>
      <c r="G86" s="3">
        <v>112</v>
      </c>
      <c r="N86" s="115"/>
    </row>
    <row r="87" spans="2:14" ht="12.75" customHeight="1" x14ac:dyDescent="0.25">
      <c r="B87" s="161"/>
      <c r="C87" s="5" t="s">
        <v>9</v>
      </c>
      <c r="D87" s="2">
        <f t="shared" si="5"/>
        <v>461</v>
      </c>
      <c r="E87" s="3">
        <v>258</v>
      </c>
      <c r="F87" s="3">
        <v>156</v>
      </c>
      <c r="G87" s="3">
        <v>47</v>
      </c>
      <c r="N87" s="115"/>
    </row>
    <row r="88" spans="2:14" ht="12.75" customHeight="1" x14ac:dyDescent="0.25">
      <c r="B88" s="161"/>
      <c r="C88" s="5" t="s">
        <v>10</v>
      </c>
      <c r="D88" s="2">
        <f t="shared" si="5"/>
        <v>344</v>
      </c>
      <c r="E88" s="3">
        <v>209</v>
      </c>
      <c r="F88" s="3">
        <v>100</v>
      </c>
      <c r="G88" s="3">
        <v>35</v>
      </c>
      <c r="N88" s="115"/>
    </row>
    <row r="89" spans="2:14" ht="12.75" customHeight="1" x14ac:dyDescent="0.25">
      <c r="B89" s="160" t="s">
        <v>38</v>
      </c>
      <c r="C89" s="5" t="s">
        <v>37</v>
      </c>
      <c r="D89" s="2">
        <f t="shared" si="5"/>
        <v>1444</v>
      </c>
      <c r="E89" s="3">
        <v>786</v>
      </c>
      <c r="F89" s="3">
        <v>478</v>
      </c>
      <c r="G89" s="3">
        <v>180</v>
      </c>
      <c r="N89" s="115"/>
    </row>
    <row r="90" spans="2:14" ht="12.75" customHeight="1" x14ac:dyDescent="0.25">
      <c r="B90" s="161"/>
      <c r="C90" s="5" t="s">
        <v>20</v>
      </c>
      <c r="D90" s="2">
        <f t="shared" si="5"/>
        <v>85</v>
      </c>
      <c r="E90" s="3">
        <v>52</v>
      </c>
      <c r="F90" s="3">
        <v>16</v>
      </c>
      <c r="G90" s="3">
        <v>17</v>
      </c>
      <c r="N90" s="115"/>
    </row>
    <row r="91" spans="2:14" ht="12.75" customHeight="1" x14ac:dyDescent="0.25">
      <c r="B91" s="160" t="s">
        <v>25</v>
      </c>
      <c r="C91" s="5" t="s">
        <v>11</v>
      </c>
      <c r="D91" s="2">
        <f t="shared" si="5"/>
        <v>453</v>
      </c>
      <c r="E91" s="3">
        <v>242</v>
      </c>
      <c r="F91" s="3">
        <v>161</v>
      </c>
      <c r="G91" s="3">
        <v>50</v>
      </c>
      <c r="N91" s="115"/>
    </row>
    <row r="92" spans="2:14" ht="12.75" customHeight="1" x14ac:dyDescent="0.25">
      <c r="B92" s="161"/>
      <c r="C92" s="5" t="s">
        <v>12</v>
      </c>
      <c r="D92" s="2">
        <f t="shared" si="5"/>
        <v>654</v>
      </c>
      <c r="E92" s="3">
        <v>368</v>
      </c>
      <c r="F92" s="3">
        <v>188</v>
      </c>
      <c r="G92" s="3">
        <v>98</v>
      </c>
      <c r="N92" s="115"/>
    </row>
    <row r="93" spans="2:14" ht="12.75" customHeight="1" x14ac:dyDescent="0.25">
      <c r="B93" s="162"/>
      <c r="C93" s="5" t="s">
        <v>13</v>
      </c>
      <c r="D93" s="2">
        <f t="shared" si="5"/>
        <v>422</v>
      </c>
      <c r="E93" s="3">
        <v>228</v>
      </c>
      <c r="F93" s="3">
        <v>145</v>
      </c>
      <c r="G93" s="3">
        <v>49</v>
      </c>
      <c r="N93" s="115"/>
    </row>
    <row r="94" spans="2:14" ht="12.75" customHeight="1" x14ac:dyDescent="0.25">
      <c r="B94" s="160" t="s">
        <v>24</v>
      </c>
      <c r="C94" s="5" t="s">
        <v>14</v>
      </c>
      <c r="D94" s="2">
        <f t="shared" si="5"/>
        <v>320</v>
      </c>
      <c r="E94" s="3">
        <v>159</v>
      </c>
      <c r="F94" s="3">
        <v>120</v>
      </c>
      <c r="G94" s="3">
        <v>41</v>
      </c>
      <c r="N94" s="115"/>
    </row>
    <row r="95" spans="2:14" ht="12.75" customHeight="1" x14ac:dyDescent="0.25">
      <c r="B95" s="161"/>
      <c r="C95" s="5" t="s">
        <v>15</v>
      </c>
      <c r="D95" s="2">
        <f t="shared" si="5"/>
        <v>421</v>
      </c>
      <c r="E95" s="3">
        <v>236</v>
      </c>
      <c r="F95" s="3">
        <v>140</v>
      </c>
      <c r="G95" s="3">
        <v>45</v>
      </c>
      <c r="N95" s="115"/>
    </row>
    <row r="96" spans="2:14" ht="12.75" customHeight="1" x14ac:dyDescent="0.25">
      <c r="B96" s="161"/>
      <c r="C96" s="5" t="s">
        <v>16</v>
      </c>
      <c r="D96" s="2">
        <f t="shared" si="5"/>
        <v>330</v>
      </c>
      <c r="E96" s="3">
        <v>185</v>
      </c>
      <c r="F96" s="3">
        <v>111</v>
      </c>
      <c r="G96" s="3">
        <v>34</v>
      </c>
      <c r="N96" s="115"/>
    </row>
    <row r="97" spans="2:14" ht="12.75" customHeight="1" x14ac:dyDescent="0.25">
      <c r="B97" s="162"/>
      <c r="C97" s="5" t="s">
        <v>17</v>
      </c>
      <c r="D97" s="2">
        <f t="shared" si="5"/>
        <v>458</v>
      </c>
      <c r="E97" s="3">
        <v>258</v>
      </c>
      <c r="F97" s="3">
        <v>123</v>
      </c>
      <c r="G97" s="3">
        <v>77</v>
      </c>
      <c r="N97" s="115"/>
    </row>
    <row r="98" spans="2:14" ht="12.75" customHeight="1" x14ac:dyDescent="0.25">
      <c r="B98" s="21"/>
      <c r="C98" s="15"/>
      <c r="D98" s="15"/>
      <c r="E98" s="16"/>
      <c r="F98" s="16"/>
      <c r="G98" s="16"/>
      <c r="N98" s="115"/>
    </row>
    <row r="99" spans="2:14" ht="12.75" customHeight="1" x14ac:dyDescent="0.25">
      <c r="B99" s="21"/>
      <c r="C99" s="15"/>
      <c r="D99" s="15"/>
      <c r="E99" s="16"/>
      <c r="F99" s="16"/>
      <c r="G99" s="16"/>
      <c r="N99" s="115"/>
    </row>
  </sheetData>
  <mergeCells count="32">
    <mergeCell ref="D77:G77"/>
    <mergeCell ref="B79:B81"/>
    <mergeCell ref="B82:B85"/>
    <mergeCell ref="B86:B88"/>
    <mergeCell ref="B91:B93"/>
    <mergeCell ref="B94:B97"/>
    <mergeCell ref="B70:B73"/>
    <mergeCell ref="B89:B90"/>
    <mergeCell ref="B77:C78"/>
    <mergeCell ref="D29:G29"/>
    <mergeCell ref="B31:B33"/>
    <mergeCell ref="D53:G53"/>
    <mergeCell ref="B38:B40"/>
    <mergeCell ref="B41:B42"/>
    <mergeCell ref="B55:B57"/>
    <mergeCell ref="B58:B61"/>
    <mergeCell ref="B62:B64"/>
    <mergeCell ref="B65:B66"/>
    <mergeCell ref="B67:B69"/>
    <mergeCell ref="B43:B45"/>
    <mergeCell ref="B46:B49"/>
    <mergeCell ref="B53:C54"/>
    <mergeCell ref="B17:B18"/>
    <mergeCell ref="B19:B21"/>
    <mergeCell ref="B22:B25"/>
    <mergeCell ref="B34:B37"/>
    <mergeCell ref="B29:C30"/>
    <mergeCell ref="B5:C6"/>
    <mergeCell ref="D5:G5"/>
    <mergeCell ref="B7:B9"/>
    <mergeCell ref="B10:B13"/>
    <mergeCell ref="B14:B16"/>
  </mergeCells>
  <conditionalFormatting sqref="D79:G97">
    <cfRule type="expression" dxfId="12" priority="3" stopIfTrue="1">
      <formula>"&lt;10"</formula>
    </cfRule>
  </conditionalFormatting>
  <conditionalFormatting sqref="D79:G97">
    <cfRule type="cellIs" dxfId="11" priority="2" operator="lessThan">
      <formula>10</formula>
    </cfRule>
  </conditionalFormatting>
  <conditionalFormatting sqref="D97">
    <cfRule type="cellIs" dxfId="10" priority="1" operator="lessThan">
      <formula>10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99"/>
  <sheetViews>
    <sheetView showGridLines="0" zoomScaleNormal="100" workbookViewId="0">
      <pane xSplit="3" ySplit="6" topLeftCell="D7" activePane="bottomRight" state="frozen"/>
      <selection activeCell="D109" sqref="D109"/>
      <selection pane="topRight" activeCell="D109" sqref="D109"/>
      <selection pane="bottomLeft" activeCell="D109" sqref="D109"/>
      <selection pane="bottomRight" activeCell="D109" sqref="D109"/>
    </sheetView>
  </sheetViews>
  <sheetFormatPr baseColWidth="10" defaultRowHeight="15" x14ac:dyDescent="0.25"/>
  <cols>
    <col min="1" max="1" width="2" style="8" customWidth="1"/>
    <col min="2" max="2" width="15.42578125" style="8" customWidth="1"/>
    <col min="3" max="3" width="11.42578125" style="8"/>
    <col min="4" max="4" width="15.7109375" style="8" customWidth="1"/>
    <col min="5" max="5" width="12.42578125" style="8" customWidth="1"/>
    <col min="6" max="7" width="11.42578125" style="8"/>
    <col min="8" max="8" width="3.28515625" style="8" customWidth="1"/>
    <col min="9" max="9" width="13.7109375" style="8" customWidth="1"/>
    <col min="10" max="10" width="11.42578125" style="8"/>
    <col min="11" max="11" width="14.85546875" style="8" customWidth="1"/>
    <col min="12" max="12" width="4.140625" style="8" customWidth="1"/>
    <col min="13" max="13" width="14.5703125" style="8" customWidth="1"/>
    <col min="14" max="14" width="13.85546875" style="8" customWidth="1"/>
    <col min="15" max="15" width="14.28515625" style="8" customWidth="1"/>
    <col min="16" max="16" width="4.140625" style="8" customWidth="1"/>
    <col min="17" max="17" width="11.42578125" style="8"/>
    <col min="18" max="18" width="13.28515625" customWidth="1"/>
    <col min="19" max="19" width="14.140625" customWidth="1"/>
    <col min="20" max="20" width="4.42578125" customWidth="1"/>
    <col min="24" max="24" width="4" customWidth="1"/>
    <col min="26" max="26" width="14" customWidth="1"/>
    <col min="27" max="27" width="13.5703125" customWidth="1"/>
    <col min="28" max="28" width="3.85546875" customWidth="1"/>
    <col min="32" max="32" width="4.5703125" customWidth="1"/>
    <col min="33" max="33" width="17.28515625" customWidth="1"/>
    <col min="34" max="34" width="14.5703125" customWidth="1"/>
    <col min="35" max="35" width="14.28515625" customWidth="1"/>
  </cols>
  <sheetData>
    <row r="2" spans="2:35" ht="15.75" x14ac:dyDescent="0.25">
      <c r="B2" s="18" t="s">
        <v>276</v>
      </c>
    </row>
    <row r="4" spans="2:35" ht="12.75" customHeight="1" x14ac:dyDescent="0.25"/>
    <row r="5" spans="2:35" ht="12.75" customHeight="1" x14ac:dyDescent="0.25">
      <c r="B5" s="194" t="s">
        <v>26</v>
      </c>
      <c r="C5" s="195"/>
      <c r="D5" s="198" t="s">
        <v>275</v>
      </c>
      <c r="E5" s="198"/>
      <c r="F5" s="198"/>
      <c r="G5" s="198"/>
      <c r="I5" s="203" t="s">
        <v>274</v>
      </c>
      <c r="J5" s="204"/>
      <c r="K5" s="205"/>
      <c r="M5" s="203" t="s">
        <v>273</v>
      </c>
      <c r="N5" s="204"/>
      <c r="O5" s="205"/>
      <c r="P5" s="115"/>
      <c r="Q5" s="203" t="s">
        <v>272</v>
      </c>
      <c r="R5" s="204"/>
      <c r="S5" s="205"/>
      <c r="U5" s="203" t="s">
        <v>271</v>
      </c>
      <c r="V5" s="204"/>
      <c r="W5" s="205"/>
      <c r="Y5" s="203" t="s">
        <v>270</v>
      </c>
      <c r="Z5" s="204"/>
      <c r="AA5" s="205"/>
      <c r="AC5" s="203" t="s">
        <v>269</v>
      </c>
      <c r="AD5" s="204"/>
      <c r="AE5" s="205"/>
      <c r="AG5" s="203" t="s">
        <v>268</v>
      </c>
      <c r="AH5" s="204"/>
      <c r="AI5" s="205"/>
    </row>
    <row r="6" spans="2:35" ht="44.1" customHeight="1" x14ac:dyDescent="0.25">
      <c r="B6" s="196"/>
      <c r="C6" s="197"/>
      <c r="D6" s="126" t="s">
        <v>19</v>
      </c>
      <c r="E6" s="126" t="s">
        <v>267</v>
      </c>
      <c r="F6" s="126" t="s">
        <v>266</v>
      </c>
      <c r="G6" s="126" t="s">
        <v>265</v>
      </c>
      <c r="I6" s="126" t="s">
        <v>267</v>
      </c>
      <c r="J6" s="126" t="s">
        <v>266</v>
      </c>
      <c r="K6" s="126" t="s">
        <v>265</v>
      </c>
      <c r="M6" s="126" t="s">
        <v>267</v>
      </c>
      <c r="N6" s="126" t="s">
        <v>266</v>
      </c>
      <c r="O6" s="126" t="s">
        <v>265</v>
      </c>
      <c r="P6" s="115"/>
      <c r="Q6" s="126" t="s">
        <v>267</v>
      </c>
      <c r="R6" s="126" t="s">
        <v>266</v>
      </c>
      <c r="S6" s="126" t="s">
        <v>265</v>
      </c>
      <c r="U6" s="126" t="s">
        <v>267</v>
      </c>
      <c r="V6" s="126" t="s">
        <v>266</v>
      </c>
      <c r="W6" s="126" t="s">
        <v>265</v>
      </c>
      <c r="Y6" s="126" t="s">
        <v>267</v>
      </c>
      <c r="Z6" s="126" t="s">
        <v>266</v>
      </c>
      <c r="AA6" s="126" t="s">
        <v>265</v>
      </c>
      <c r="AC6" s="126" t="s">
        <v>267</v>
      </c>
      <c r="AD6" s="126" t="s">
        <v>266</v>
      </c>
      <c r="AE6" s="126" t="s">
        <v>265</v>
      </c>
      <c r="AG6" s="126" t="s">
        <v>267</v>
      </c>
      <c r="AH6" s="126" t="s">
        <v>266</v>
      </c>
      <c r="AI6" s="126" t="s">
        <v>265</v>
      </c>
    </row>
    <row r="7" spans="2:35" ht="12.75" customHeight="1" x14ac:dyDescent="0.25">
      <c r="B7" s="160" t="s">
        <v>21</v>
      </c>
      <c r="C7" s="105" t="s">
        <v>19</v>
      </c>
      <c r="D7" s="2">
        <v>500145.2754590835</v>
      </c>
      <c r="E7" s="2">
        <v>5441.9818503962724</v>
      </c>
      <c r="F7" s="2">
        <f>SUM(F8:F9)</f>
        <v>144297.70686561256</v>
      </c>
      <c r="G7" s="2">
        <f>SUM(G8:G9)</f>
        <v>350405.5867430747</v>
      </c>
      <c r="I7" s="2">
        <f>SUM(I8:I9)</f>
        <v>12445.344972857674</v>
      </c>
      <c r="J7" s="2">
        <f>SUM(J8:J9)</f>
        <v>153532.68526215371</v>
      </c>
      <c r="K7" s="2">
        <f>SUM(K8:K9)</f>
        <v>335925.98522522091</v>
      </c>
      <c r="M7" s="2">
        <f>SUM(M8:M9)</f>
        <v>23157.852871428346</v>
      </c>
      <c r="N7" s="2">
        <f>SUM(N8:N9)</f>
        <v>201395.70788950901</v>
      </c>
      <c r="O7" s="2">
        <f>SUM(O8:O9)</f>
        <v>286076.25853695779</v>
      </c>
      <c r="P7" s="115"/>
      <c r="Q7" s="2">
        <f>SUM(Q8:Q9)</f>
        <v>14120.693861009142</v>
      </c>
      <c r="R7" s="2">
        <f>SUM(R8:R9)</f>
        <v>232800.66963069167</v>
      </c>
      <c r="S7" s="2">
        <f>SUM(S8:S9)</f>
        <v>264958.45624138706</v>
      </c>
      <c r="U7" s="2">
        <f>SUM(U8:U9)</f>
        <v>32597.979843362766</v>
      </c>
      <c r="V7" s="2">
        <f>SUM(V8:V9)</f>
        <v>487826.08449969662</v>
      </c>
      <c r="W7" s="2">
        <f>SUM(W8:W9)</f>
        <v>20811.253839960809</v>
      </c>
      <c r="Y7" s="2">
        <f>SUM(Y8:Y9)</f>
        <v>14601.037290408134</v>
      </c>
      <c r="Z7" s="2">
        <f>SUM(Z8:Z9)</f>
        <v>190966.03174427856</v>
      </c>
      <c r="AA7" s="2">
        <f>SUM(AA8:AA9)</f>
        <v>304934.4020402637</v>
      </c>
      <c r="AC7" s="2">
        <f>SUM(AC8:AC9)</f>
        <v>27618.843131087226</v>
      </c>
      <c r="AD7" s="2">
        <f>SUM(AD8:AD9)</f>
        <v>155876.03247197584</v>
      </c>
      <c r="AE7" s="2">
        <f>SUM(AE8:AE9)</f>
        <v>337148.67773398809</v>
      </c>
      <c r="AG7" s="2">
        <f>SUM(AG8:AG9)</f>
        <v>25033.437630625129</v>
      </c>
      <c r="AH7" s="2">
        <f>SUM(AH8:AH9)</f>
        <v>261473.90990586136</v>
      </c>
      <c r="AI7" s="2">
        <f>SUM(AI8:AI9)</f>
        <v>190352.62651016423</v>
      </c>
    </row>
    <row r="8" spans="2:35" ht="12.75" customHeight="1" x14ac:dyDescent="0.25">
      <c r="B8" s="161"/>
      <c r="C8" s="5" t="s">
        <v>2</v>
      </c>
      <c r="D8" s="2">
        <v>249422.78005811211</v>
      </c>
      <c r="E8" s="3">
        <v>3358.6437449727368</v>
      </c>
      <c r="F8" s="3">
        <v>88368.870812352528</v>
      </c>
      <c r="G8" s="3">
        <v>157695.26550078686</v>
      </c>
      <c r="I8" s="3">
        <v>6656.8095604809514</v>
      </c>
      <c r="J8" s="3">
        <v>94525.514452913339</v>
      </c>
      <c r="K8" s="3">
        <v>143537.19156828141</v>
      </c>
      <c r="M8" s="3">
        <v>15815.888646842652</v>
      </c>
      <c r="N8" s="3">
        <v>109013.11480685462</v>
      </c>
      <c r="O8" s="3">
        <v>127939.85822694402</v>
      </c>
      <c r="P8" s="115"/>
      <c r="Q8" s="3">
        <v>9934.6749958793371</v>
      </c>
      <c r="R8" s="3">
        <v>132512.90490148595</v>
      </c>
      <c r="S8" s="3">
        <v>110985.34420998816</v>
      </c>
      <c r="U8" s="3">
        <v>17892.189610772351</v>
      </c>
      <c r="V8" s="3">
        <v>240693.38489727466</v>
      </c>
      <c r="W8" s="3">
        <v>7517.1912215702123</v>
      </c>
      <c r="Y8" s="3">
        <v>7444.9175060662528</v>
      </c>
      <c r="Z8" s="3">
        <v>116298.54046934584</v>
      </c>
      <c r="AA8" s="3">
        <v>127175.95501100551</v>
      </c>
      <c r="AC8" s="3">
        <v>14930.836367888141</v>
      </c>
      <c r="AD8" s="3">
        <v>94160.784991109758</v>
      </c>
      <c r="AE8" s="3">
        <v>146391.82589684613</v>
      </c>
      <c r="AG8" s="3">
        <v>15989.607574233174</v>
      </c>
      <c r="AH8" s="3">
        <v>146792.958825298</v>
      </c>
      <c r="AI8" s="3">
        <v>73928.186685197565</v>
      </c>
    </row>
    <row r="9" spans="2:35" ht="12.75" customHeight="1" x14ac:dyDescent="0.25">
      <c r="B9" s="162"/>
      <c r="C9" s="5" t="s">
        <v>3</v>
      </c>
      <c r="D9" s="2">
        <v>250722.49540097138</v>
      </c>
      <c r="E9" s="3"/>
      <c r="F9" s="3">
        <v>55928.836053260027</v>
      </c>
      <c r="G9" s="3">
        <v>192710.32124228781</v>
      </c>
      <c r="I9" s="3">
        <v>5788.5354123767238</v>
      </c>
      <c r="J9" s="3">
        <v>59007.170809240371</v>
      </c>
      <c r="K9" s="3">
        <v>192388.79365693952</v>
      </c>
      <c r="M9" s="3">
        <v>7341.9642245856921</v>
      </c>
      <c r="N9" s="3">
        <v>92382.593082654392</v>
      </c>
      <c r="O9" s="3">
        <v>158136.40031001373</v>
      </c>
      <c r="P9" s="115"/>
      <c r="Q9" s="3">
        <v>4186.0188651298058</v>
      </c>
      <c r="R9" s="3">
        <v>100287.76472920572</v>
      </c>
      <c r="S9" s="3">
        <v>153973.11203139892</v>
      </c>
      <c r="U9" s="3">
        <v>14705.790232590412</v>
      </c>
      <c r="V9" s="3">
        <v>247132.69960242193</v>
      </c>
      <c r="W9" s="3">
        <v>13294.062618390597</v>
      </c>
      <c r="Y9" s="3">
        <v>7156.1197843418813</v>
      </c>
      <c r="Z9" s="3">
        <v>74667.491274932734</v>
      </c>
      <c r="AA9" s="3">
        <v>177758.44702925818</v>
      </c>
      <c r="AC9" s="3">
        <v>12688.006763199082</v>
      </c>
      <c r="AD9" s="3">
        <v>61715.247480866092</v>
      </c>
      <c r="AE9" s="3">
        <v>190756.85183714196</v>
      </c>
      <c r="AG9" s="3">
        <v>9043.8300563919547</v>
      </c>
      <c r="AH9" s="3">
        <v>114680.95108056338</v>
      </c>
      <c r="AI9" s="3">
        <v>116424.43982496666</v>
      </c>
    </row>
    <row r="10" spans="2:35" ht="12.75" customHeight="1" x14ac:dyDescent="0.25">
      <c r="B10" s="160" t="s">
        <v>22</v>
      </c>
      <c r="C10" s="5" t="s">
        <v>4</v>
      </c>
      <c r="D10" s="2">
        <v>86950.063145999098</v>
      </c>
      <c r="E10" s="3"/>
      <c r="F10" s="3">
        <v>37976.133943881352</v>
      </c>
      <c r="G10" s="3">
        <v>48147.540313228848</v>
      </c>
      <c r="I10" s="3"/>
      <c r="J10" s="3">
        <v>36704.318090222041</v>
      </c>
      <c r="K10" s="3">
        <v>50501.986272271912</v>
      </c>
      <c r="M10" s="3">
        <v>6723.4058732486155</v>
      </c>
      <c r="N10" s="3">
        <v>45071.48297853845</v>
      </c>
      <c r="O10" s="3">
        <v>39641.521687410204</v>
      </c>
      <c r="P10" s="115"/>
      <c r="Q10" s="3"/>
      <c r="R10" s="3">
        <v>46735.345531834857</v>
      </c>
      <c r="S10" s="3">
        <v>46626.246107176601</v>
      </c>
      <c r="U10" s="3">
        <v>4111.1538704127415</v>
      </c>
      <c r="V10" s="3">
        <v>92301.637353785845</v>
      </c>
      <c r="W10" s="3">
        <v>3538.9238059326294</v>
      </c>
      <c r="Y10" s="3"/>
      <c r="Z10" s="3">
        <v>45335.669266728459</v>
      </c>
      <c r="AA10" s="3">
        <v>44627.216046350863</v>
      </c>
      <c r="AC10" s="3">
        <v>4901.2851781572845</v>
      </c>
      <c r="AD10" s="3">
        <v>35481.277760843412</v>
      </c>
      <c r="AE10" s="3">
        <v>51780.969723592912</v>
      </c>
      <c r="AG10" s="3"/>
      <c r="AH10" s="3">
        <v>47230.29483129672</v>
      </c>
      <c r="AI10" s="3">
        <v>39056.279490454719</v>
      </c>
    </row>
    <row r="11" spans="2:35" ht="12.75" customHeight="1" x14ac:dyDescent="0.25">
      <c r="B11" s="161"/>
      <c r="C11" s="5" t="s">
        <v>5</v>
      </c>
      <c r="D11" s="2">
        <v>121977.52434994643</v>
      </c>
      <c r="E11" s="3"/>
      <c r="F11" s="3">
        <v>40449.11505897055</v>
      </c>
      <c r="G11" s="3">
        <v>78525.680786267956</v>
      </c>
      <c r="I11" s="3">
        <v>3744.4019421210601</v>
      </c>
      <c r="J11" s="3">
        <v>41359.636764950628</v>
      </c>
      <c r="K11" s="3">
        <v>76638.277767212945</v>
      </c>
      <c r="M11" s="3">
        <v>8503.6654269242499</v>
      </c>
      <c r="N11" s="3">
        <v>48244.44635583723</v>
      </c>
      <c r="O11" s="3">
        <v>70012.980083631905</v>
      </c>
      <c r="P11" s="115"/>
      <c r="Q11" s="3">
        <v>4251.512542087542</v>
      </c>
      <c r="R11" s="3">
        <v>59462.257850494359</v>
      </c>
      <c r="S11" s="3">
        <v>61254.098848434849</v>
      </c>
      <c r="U11" s="3">
        <v>7618.6910123410144</v>
      </c>
      <c r="V11" s="3">
        <v>116948.59043444203</v>
      </c>
      <c r="W11" s="3">
        <v>4921.5915556312621</v>
      </c>
      <c r="Y11" s="3">
        <v>4324.004322844029</v>
      </c>
      <c r="Z11" s="3">
        <v>49533.01522801887</v>
      </c>
      <c r="AA11" s="3">
        <v>72378.520336664238</v>
      </c>
      <c r="AC11" s="3">
        <v>5663.5250299147374</v>
      </c>
      <c r="AD11" s="3">
        <v>44820.596047871746</v>
      </c>
      <c r="AE11" s="3">
        <v>77055.921260932329</v>
      </c>
      <c r="AG11" s="3">
        <v>5462.7564877814884</v>
      </c>
      <c r="AH11" s="3">
        <v>66314.319706650975</v>
      </c>
      <c r="AI11" s="3">
        <v>40496.980946840311</v>
      </c>
    </row>
    <row r="12" spans="2:35" ht="12.75" customHeight="1" x14ac:dyDescent="0.25">
      <c r="B12" s="161"/>
      <c r="C12" s="5" t="s">
        <v>6</v>
      </c>
      <c r="D12" s="2">
        <v>137102.79747286695</v>
      </c>
      <c r="E12" s="3"/>
      <c r="F12" s="3">
        <v>38597.621403397505</v>
      </c>
      <c r="G12" s="3">
        <v>98034.273986136104</v>
      </c>
      <c r="I12" s="3"/>
      <c r="J12" s="3">
        <v>38206.966582985726</v>
      </c>
      <c r="K12" s="3">
        <v>98505.285548563435</v>
      </c>
      <c r="M12" s="3">
        <v>2439.8544156988237</v>
      </c>
      <c r="N12" s="3">
        <v>60571.699846118048</v>
      </c>
      <c r="O12" s="3">
        <v>78528.931875323586</v>
      </c>
      <c r="P12" s="115"/>
      <c r="Q12" s="3">
        <v>2738.9086728451862</v>
      </c>
      <c r="R12" s="3">
        <v>64276.596969492282</v>
      </c>
      <c r="S12" s="3">
        <v>74624.346433517843</v>
      </c>
      <c r="U12" s="3">
        <v>4752.1975392419463</v>
      </c>
      <c r="V12" s="3">
        <v>138062.95548132787</v>
      </c>
      <c r="W12" s="3"/>
      <c r="Y12" s="3">
        <v>4157.3070732028555</v>
      </c>
      <c r="Z12" s="3">
        <v>46175.442368658252</v>
      </c>
      <c r="AA12" s="3">
        <v>89887.32180856276</v>
      </c>
      <c r="AC12" s="3">
        <v>7083.7635408776068</v>
      </c>
      <c r="AD12" s="3">
        <v>37635.512738727055</v>
      </c>
      <c r="AE12" s="3">
        <v>101095.83173651811</v>
      </c>
      <c r="AG12" s="3">
        <v>8049.6784037139878</v>
      </c>
      <c r="AH12" s="3">
        <v>66667.548103003224</v>
      </c>
      <c r="AI12" s="3">
        <v>56943.83278588314</v>
      </c>
    </row>
    <row r="13" spans="2:35" ht="12.75" customHeight="1" x14ac:dyDescent="0.25">
      <c r="B13" s="162"/>
      <c r="C13" s="5" t="s">
        <v>7</v>
      </c>
      <c r="D13" s="2">
        <v>154114.89049027147</v>
      </c>
      <c r="E13" s="3"/>
      <c r="F13" s="3">
        <v>27274.83645936317</v>
      </c>
      <c r="G13" s="3">
        <v>125698.09165744216</v>
      </c>
      <c r="I13" s="3"/>
      <c r="J13" s="3">
        <v>37261.763823995352</v>
      </c>
      <c r="K13" s="3">
        <v>110280.43563717311</v>
      </c>
      <c r="M13" s="3">
        <v>5490.9271555566584</v>
      </c>
      <c r="N13" s="3">
        <v>47508.078709015463</v>
      </c>
      <c r="O13" s="3">
        <v>97892.82489059279</v>
      </c>
      <c r="P13" s="115"/>
      <c r="Q13" s="3">
        <v>5037.7205707324047</v>
      </c>
      <c r="R13" s="3">
        <v>62326.469278870456</v>
      </c>
      <c r="S13" s="3">
        <v>82453.764852258246</v>
      </c>
      <c r="U13" s="3">
        <v>16115.937421367065</v>
      </c>
      <c r="V13" s="3">
        <v>140512.90123014158</v>
      </c>
      <c r="W13" s="3">
        <v>8041.1407271285798</v>
      </c>
      <c r="Y13" s="3">
        <v>4347.008958877379</v>
      </c>
      <c r="Z13" s="3">
        <v>49921.904880873124</v>
      </c>
      <c r="AA13" s="3">
        <v>98041.343848686272</v>
      </c>
      <c r="AC13" s="3">
        <v>9970.2693821375942</v>
      </c>
      <c r="AD13" s="3">
        <v>37938.645924533637</v>
      </c>
      <c r="AE13" s="3">
        <v>107215.95501294517</v>
      </c>
      <c r="AG13" s="3">
        <v>8890.6772014952458</v>
      </c>
      <c r="AH13" s="3">
        <v>81261.747264910737</v>
      </c>
      <c r="AI13" s="3">
        <v>53855.533286986058</v>
      </c>
    </row>
    <row r="14" spans="2:35" ht="12.75" customHeight="1" x14ac:dyDescent="0.25">
      <c r="B14" s="187" t="s">
        <v>23</v>
      </c>
      <c r="C14" s="5" t="s">
        <v>8</v>
      </c>
      <c r="D14" s="2">
        <v>221578.70539546668</v>
      </c>
      <c r="E14" s="3">
        <v>3878.8187150684307</v>
      </c>
      <c r="F14" s="3">
        <v>55687.62749025115</v>
      </c>
      <c r="G14" s="3">
        <v>162012.2591901471</v>
      </c>
      <c r="I14" s="3">
        <v>6633.9337581464606</v>
      </c>
      <c r="J14" s="3">
        <v>59645.07644259408</v>
      </c>
      <c r="K14" s="3">
        <v>148913.86170368255</v>
      </c>
      <c r="M14" s="3">
        <v>13312.465453278037</v>
      </c>
      <c r="N14" s="3">
        <v>85336.354143785808</v>
      </c>
      <c r="O14" s="3">
        <v>124155.51170279231</v>
      </c>
      <c r="P14" s="115"/>
      <c r="Q14" s="3">
        <v>10763.648010377021</v>
      </c>
      <c r="R14" s="3">
        <v>96642.172957373929</v>
      </c>
      <c r="S14" s="3">
        <v>114756.86187951943</v>
      </c>
      <c r="U14" s="3">
        <v>25244.765665331404</v>
      </c>
      <c r="V14" s="3">
        <v>202038.99568932824</v>
      </c>
      <c r="W14" s="3">
        <v>13110.999967740028</v>
      </c>
      <c r="Y14" s="3">
        <v>10790.213127562922</v>
      </c>
      <c r="Z14" s="3">
        <v>90130.961821095872</v>
      </c>
      <c r="AA14" s="3">
        <v>123384.31294720243</v>
      </c>
      <c r="AC14" s="3">
        <v>20523.883551276893</v>
      </c>
      <c r="AD14" s="3">
        <v>69512.058185281479</v>
      </c>
      <c r="AE14" s="3">
        <v>140073.84070669618</v>
      </c>
      <c r="AG14" s="3">
        <v>14852.343483193461</v>
      </c>
      <c r="AH14" s="3">
        <v>108920.48268234331</v>
      </c>
      <c r="AI14" s="3">
        <v>82180.830647088442</v>
      </c>
    </row>
    <row r="15" spans="2:35" ht="12.75" customHeight="1" x14ac:dyDescent="0.25">
      <c r="B15" s="188"/>
      <c r="C15" s="5" t="s">
        <v>9</v>
      </c>
      <c r="D15" s="2">
        <v>151909.92507085617</v>
      </c>
      <c r="E15" s="3"/>
      <c r="F15" s="3">
        <v>54247.996679192256</v>
      </c>
      <c r="G15" s="3">
        <v>96098.76525633609</v>
      </c>
      <c r="I15" s="3"/>
      <c r="J15" s="3">
        <v>57830.5766781618</v>
      </c>
      <c r="K15" s="3">
        <v>92670.800193638745</v>
      </c>
      <c r="M15" s="3">
        <v>7223.7396067024983</v>
      </c>
      <c r="N15" s="3">
        <v>61028.630763462497</v>
      </c>
      <c r="O15" s="3">
        <v>85184.460471547995</v>
      </c>
      <c r="P15" s="115"/>
      <c r="Q15" s="3">
        <v>3216.2276688139386</v>
      </c>
      <c r="R15" s="3">
        <v>72605.724804388476</v>
      </c>
      <c r="S15" s="3">
        <v>79790.986344368561</v>
      </c>
      <c r="U15" s="3">
        <v>4391.3582276754187</v>
      </c>
      <c r="V15" s="3">
        <v>151376.8458426322</v>
      </c>
      <c r="W15" s="3">
        <v>6068.0237920068812</v>
      </c>
      <c r="Y15" s="3"/>
      <c r="Z15" s="3">
        <v>59186.658172837815</v>
      </c>
      <c r="AA15" s="3">
        <v>91493.481275003578</v>
      </c>
      <c r="AC15" s="3">
        <v>5991.2741965661326</v>
      </c>
      <c r="AD15" s="3">
        <v>50830.979748544603</v>
      </c>
      <c r="AE15" s="3">
        <v>95084.451836101754</v>
      </c>
      <c r="AG15" s="3">
        <v>6092.368549435485</v>
      </c>
      <c r="AH15" s="3">
        <v>85659.390879276078</v>
      </c>
      <c r="AI15" s="3">
        <v>56260.238934737223</v>
      </c>
    </row>
    <row r="16" spans="2:35" ht="12.75" customHeight="1" x14ac:dyDescent="0.25">
      <c r="B16" s="188"/>
      <c r="C16" s="5" t="s">
        <v>10</v>
      </c>
      <c r="D16" s="2">
        <v>124345.62877687378</v>
      </c>
      <c r="E16" s="3">
        <v>0</v>
      </c>
      <c r="F16" s="3">
        <v>34362.082696169215</v>
      </c>
      <c r="G16" s="3">
        <v>89983.546080704575</v>
      </c>
      <c r="I16" s="3"/>
      <c r="J16" s="3">
        <v>36057.032141397896</v>
      </c>
      <c r="K16" s="3">
        <v>93798.173778679513</v>
      </c>
      <c r="M16" s="3"/>
      <c r="N16" s="3">
        <v>55030.722982260791</v>
      </c>
      <c r="O16" s="3">
        <v>76193.13681339781</v>
      </c>
      <c r="P16" s="115"/>
      <c r="Q16" s="3"/>
      <c r="R16" s="3">
        <v>61784.905202262707</v>
      </c>
      <c r="S16" s="3">
        <v>70049.976986797672</v>
      </c>
      <c r="U16" s="3"/>
      <c r="V16" s="3">
        <v>132099.22675184967</v>
      </c>
      <c r="W16" s="3"/>
      <c r="Y16" s="3"/>
      <c r="Z16" s="3">
        <v>39698.026565159715</v>
      </c>
      <c r="AA16" s="3">
        <v>89695.976787356311</v>
      </c>
      <c r="AC16" s="3"/>
      <c r="AD16" s="3">
        <v>33582.609352964675</v>
      </c>
      <c r="AE16" s="3">
        <v>101629.75416048869</v>
      </c>
      <c r="AG16" s="3">
        <v>4088.7255979961865</v>
      </c>
      <c r="AH16" s="3">
        <v>66894.036344242122</v>
      </c>
      <c r="AI16" s="3">
        <v>51550.925897636822</v>
      </c>
    </row>
    <row r="17" spans="2:35" ht="12.75" customHeight="1" x14ac:dyDescent="0.25">
      <c r="B17" s="188" t="s">
        <v>38</v>
      </c>
      <c r="C17" s="5" t="s">
        <v>37</v>
      </c>
      <c r="D17" s="2">
        <v>470575.89795064414</v>
      </c>
      <c r="E17" s="3">
        <v>3461.5628438563094</v>
      </c>
      <c r="F17" s="3">
        <v>133940.49901659114</v>
      </c>
      <c r="G17" s="3">
        <v>333173.83609019668</v>
      </c>
      <c r="I17" s="3">
        <v>7600.9259674657806</v>
      </c>
      <c r="J17" s="3">
        <v>141338.20711665321</v>
      </c>
      <c r="K17" s="3">
        <v>323611.97872388305</v>
      </c>
      <c r="M17" s="3">
        <v>17703.151958426966</v>
      </c>
      <c r="N17" s="3">
        <v>184540.13084304522</v>
      </c>
      <c r="O17" s="3">
        <v>275942.9681118126</v>
      </c>
      <c r="P17" s="115"/>
      <c r="Q17" s="3">
        <v>10780.167226155207</v>
      </c>
      <c r="R17" s="3">
        <v>211746.43178389149</v>
      </c>
      <c r="S17" s="3">
        <v>256856.89122731937</v>
      </c>
      <c r="U17" s="3">
        <v>27707.779329034955</v>
      </c>
      <c r="V17" s="3">
        <v>462734.74314858171</v>
      </c>
      <c r="W17" s="3">
        <v>18053.695131252098</v>
      </c>
      <c r="Y17" s="3">
        <v>13253.773230392238</v>
      </c>
      <c r="Z17" s="3">
        <v>172217.49008714352</v>
      </c>
      <c r="AA17" s="3">
        <v>293577.96206314233</v>
      </c>
      <c r="AC17" s="3">
        <v>24565.273515515775</v>
      </c>
      <c r="AD17" s="3">
        <v>142835.56641959166</v>
      </c>
      <c r="AE17" s="3">
        <v>321317.16397158202</v>
      </c>
      <c r="AG17" s="3">
        <v>21997.249246284915</v>
      </c>
      <c r="AH17" s="3">
        <v>245398.7342310957</v>
      </c>
      <c r="AI17" s="3">
        <v>182140.90124448817</v>
      </c>
    </row>
    <row r="18" spans="2:35" ht="12.75" customHeight="1" x14ac:dyDescent="0.25">
      <c r="B18" s="189"/>
      <c r="C18" s="5" t="s">
        <v>20</v>
      </c>
      <c r="D18" s="2">
        <v>29569.377508439786</v>
      </c>
      <c r="E18" s="3"/>
      <c r="F18" s="3">
        <v>10357.207849021303</v>
      </c>
      <c r="G18" s="3">
        <v>17231.75065287852</v>
      </c>
      <c r="I18" s="3">
        <v>4844.4190053918965</v>
      </c>
      <c r="J18" s="3">
        <v>12194.478145500421</v>
      </c>
      <c r="K18" s="3">
        <v>12314.006501338312</v>
      </c>
      <c r="M18" s="3">
        <v>5454.7009130013776</v>
      </c>
      <c r="N18" s="3">
        <v>16855.577046463561</v>
      </c>
      <c r="O18" s="3">
        <v>10133.290425145129</v>
      </c>
      <c r="P18" s="115"/>
      <c r="Q18" s="3">
        <v>3340.5266348539371</v>
      </c>
      <c r="R18" s="3">
        <v>21054.237846799828</v>
      </c>
      <c r="S18" s="3">
        <v>8101.5650140674124</v>
      </c>
      <c r="U18" s="3">
        <v>4890.2005143278166</v>
      </c>
      <c r="V18" s="3">
        <v>25091.341351116022</v>
      </c>
      <c r="W18" s="3"/>
      <c r="Y18" s="3"/>
      <c r="Z18" s="3">
        <v>18748.541657134985</v>
      </c>
      <c r="AA18" s="3">
        <v>11356.439977121789</v>
      </c>
      <c r="AC18" s="3">
        <v>3053.5696155714536</v>
      </c>
      <c r="AD18" s="3">
        <v>13040.466052384087</v>
      </c>
      <c r="AE18" s="3">
        <v>15831.513762406161</v>
      </c>
      <c r="AG18" s="3"/>
      <c r="AH18" s="3">
        <v>16075.175674765054</v>
      </c>
      <c r="AI18" s="3">
        <v>8211.72526567573</v>
      </c>
    </row>
    <row r="19" spans="2:35" ht="12.75" customHeight="1" x14ac:dyDescent="0.25">
      <c r="B19" s="160" t="s">
        <v>25</v>
      </c>
      <c r="C19" s="5" t="s">
        <v>11</v>
      </c>
      <c r="D19" s="2">
        <v>66655.656802512414</v>
      </c>
      <c r="E19" s="3"/>
      <c r="F19" s="3">
        <v>14807.877343258126</v>
      </c>
      <c r="G19" s="3">
        <v>51523.490689200808</v>
      </c>
      <c r="I19" s="3"/>
      <c r="J19" s="3">
        <v>18328.87384703086</v>
      </c>
      <c r="K19" s="3">
        <v>48173.041059901356</v>
      </c>
      <c r="M19" s="3">
        <v>2325.7483674135847</v>
      </c>
      <c r="N19" s="3">
        <v>23134.163578180451</v>
      </c>
      <c r="O19" s="3">
        <v>42610.988285453896</v>
      </c>
      <c r="P19" s="115"/>
      <c r="Q19" s="3"/>
      <c r="R19" s="3">
        <v>28281.017038603677</v>
      </c>
      <c r="S19" s="3">
        <v>35550.18572796457</v>
      </c>
      <c r="U19" s="3">
        <v>4690.939309314821</v>
      </c>
      <c r="V19" s="3">
        <v>65191.419399080361</v>
      </c>
      <c r="W19" s="3">
        <v>1787.1132384772091</v>
      </c>
      <c r="Y19" s="3"/>
      <c r="Z19" s="3">
        <v>22920.528222852503</v>
      </c>
      <c r="AA19" s="3">
        <v>44647.649170516968</v>
      </c>
      <c r="AC19" s="3">
        <v>4426.8479182038009</v>
      </c>
      <c r="AD19" s="3">
        <v>17336.675163303134</v>
      </c>
      <c r="AE19" s="3">
        <v>47863.601560613533</v>
      </c>
      <c r="AG19" s="3">
        <v>2531.8635623635628</v>
      </c>
      <c r="AH19" s="3">
        <v>35034.00804857722</v>
      </c>
      <c r="AI19" s="3">
        <v>24472.92464141432</v>
      </c>
    </row>
    <row r="20" spans="2:35" ht="12.75" customHeight="1" x14ac:dyDescent="0.25">
      <c r="B20" s="161"/>
      <c r="C20" s="5" t="s">
        <v>12</v>
      </c>
      <c r="D20" s="2">
        <v>139223.85737182031</v>
      </c>
      <c r="E20" s="3">
        <v>2958.9102975600131</v>
      </c>
      <c r="F20" s="3">
        <v>44094.212002299828</v>
      </c>
      <c r="G20" s="3">
        <v>92170.735071960458</v>
      </c>
      <c r="I20" s="3">
        <v>5976.1244566952246</v>
      </c>
      <c r="J20" s="3">
        <v>50912.155253005447</v>
      </c>
      <c r="K20" s="3">
        <v>84589.434962924119</v>
      </c>
      <c r="M20" s="3">
        <v>5985.2020064445223</v>
      </c>
      <c r="N20" s="3">
        <v>59584.108804747986</v>
      </c>
      <c r="O20" s="3">
        <v>78947.090173571443</v>
      </c>
      <c r="P20" s="115"/>
      <c r="Q20" s="3">
        <v>6073.4591506672805</v>
      </c>
      <c r="R20" s="3">
        <v>69564.565168755595</v>
      </c>
      <c r="S20" s="3">
        <v>67277.040371813811</v>
      </c>
      <c r="U20" s="3">
        <v>10782.637190310734</v>
      </c>
      <c r="V20" s="3">
        <v>134453.70943727973</v>
      </c>
      <c r="W20" s="3">
        <v>7086.2437183367192</v>
      </c>
      <c r="Y20" s="3">
        <v>5438.5659798448887</v>
      </c>
      <c r="Z20" s="3">
        <v>60296.923187458699</v>
      </c>
      <c r="AA20" s="3">
        <v>77170.513041546365</v>
      </c>
      <c r="AC20" s="3">
        <v>8125.9086914630288</v>
      </c>
      <c r="AD20" s="3">
        <v>47166.026620664663</v>
      </c>
      <c r="AE20" s="3">
        <v>89501.396085116168</v>
      </c>
      <c r="AG20" s="3">
        <v>6651.5600275636571</v>
      </c>
      <c r="AH20" s="3">
        <v>75396.119852681411</v>
      </c>
      <c r="AI20" s="3">
        <v>50071.00023877887</v>
      </c>
    </row>
    <row r="21" spans="2:35" ht="12.75" customHeight="1" x14ac:dyDescent="0.25">
      <c r="B21" s="162"/>
      <c r="C21" s="5" t="s">
        <v>13</v>
      </c>
      <c r="D21" s="2">
        <v>294265.76128475124</v>
      </c>
      <c r="E21" s="3"/>
      <c r="F21" s="3">
        <v>85395.617520054584</v>
      </c>
      <c r="G21" s="3">
        <v>206711.36098191384</v>
      </c>
      <c r="I21" s="3"/>
      <c r="J21" s="3">
        <v>84291.656162117419</v>
      </c>
      <c r="K21" s="3">
        <v>203163.50920239606</v>
      </c>
      <c r="M21" s="3">
        <v>14846.902497570236</v>
      </c>
      <c r="N21" s="3">
        <v>118677.43550658051</v>
      </c>
      <c r="O21" s="3">
        <v>164518.18007793307</v>
      </c>
      <c r="P21" s="115"/>
      <c r="Q21" s="3"/>
      <c r="R21" s="3">
        <v>134955.08742333233</v>
      </c>
      <c r="S21" s="3">
        <v>162131.23014160895</v>
      </c>
      <c r="U21" s="3">
        <v>17124.403343737216</v>
      </c>
      <c r="V21" s="3">
        <v>288180.95566333766</v>
      </c>
      <c r="W21" s="3">
        <v>11937.896883146885</v>
      </c>
      <c r="Y21" s="3">
        <v>8037.5587231506588</v>
      </c>
      <c r="Z21" s="3">
        <v>107748.58033396739</v>
      </c>
      <c r="AA21" s="3">
        <v>183116.23982820092</v>
      </c>
      <c r="AC21" s="3">
        <v>15066.086521420395</v>
      </c>
      <c r="AD21" s="3">
        <v>91373.330688008049</v>
      </c>
      <c r="AE21" s="3">
        <v>199783.68008825881</v>
      </c>
      <c r="AG21" s="3">
        <v>15850.01404069791</v>
      </c>
      <c r="AH21" s="3">
        <v>151043.78200460266</v>
      </c>
      <c r="AI21" s="3">
        <v>115808.70162997088</v>
      </c>
    </row>
    <row r="22" spans="2:35" ht="12.75" customHeight="1" x14ac:dyDescent="0.25">
      <c r="B22" s="160" t="s">
        <v>24</v>
      </c>
      <c r="C22" s="5" t="s">
        <v>14</v>
      </c>
      <c r="D22" s="2">
        <v>54863.556260502664</v>
      </c>
      <c r="E22" s="3"/>
      <c r="F22" s="3">
        <v>10505.893674448724</v>
      </c>
      <c r="G22" s="3">
        <v>43662.673247818646</v>
      </c>
      <c r="I22" s="3"/>
      <c r="J22" s="3">
        <v>14264.961852815923</v>
      </c>
      <c r="K22" s="3">
        <v>37684.082423684609</v>
      </c>
      <c r="M22" s="3"/>
      <c r="N22" s="3">
        <v>18898.955975216984</v>
      </c>
      <c r="O22" s="3">
        <v>33850.839686544634</v>
      </c>
      <c r="P22" s="115"/>
      <c r="Q22" s="3"/>
      <c r="R22" s="3">
        <v>22330.011592415893</v>
      </c>
      <c r="S22" s="3">
        <v>30344.127311626042</v>
      </c>
      <c r="U22" s="3">
        <v>2948.7279454744125</v>
      </c>
      <c r="V22" s="3">
        <v>52541.914313493304</v>
      </c>
      <c r="W22" s="3">
        <v>2315.6234006734003</v>
      </c>
      <c r="Y22" s="3"/>
      <c r="Z22" s="3">
        <v>17081.451975325526</v>
      </c>
      <c r="AA22" s="3">
        <v>36546.655768534933</v>
      </c>
      <c r="AC22" s="3">
        <v>2235.918329124579</v>
      </c>
      <c r="AD22" s="3">
        <v>16104.831345002689</v>
      </c>
      <c r="AE22" s="3">
        <v>37474.94509281659</v>
      </c>
      <c r="AG22" s="3"/>
      <c r="AH22" s="3">
        <v>26760.23823109896</v>
      </c>
      <c r="AI22" s="3">
        <v>21478.002829117147</v>
      </c>
    </row>
    <row r="23" spans="2:35" ht="12.75" customHeight="1" x14ac:dyDescent="0.25">
      <c r="B23" s="161"/>
      <c r="C23" s="5" t="s">
        <v>15</v>
      </c>
      <c r="D23" s="2">
        <v>284442.952066192</v>
      </c>
      <c r="E23" s="3"/>
      <c r="F23" s="3">
        <v>81395.448971936014</v>
      </c>
      <c r="G23" s="3">
        <v>200626.44758420048</v>
      </c>
      <c r="I23" s="3"/>
      <c r="J23" s="3">
        <v>80392.363399324677</v>
      </c>
      <c r="K23" s="3">
        <v>198300.83544282222</v>
      </c>
      <c r="M23" s="3">
        <v>14503.688045355786</v>
      </c>
      <c r="N23" s="3">
        <v>113607.51281260783</v>
      </c>
      <c r="O23" s="3">
        <v>159539.57678677974</v>
      </c>
      <c r="P23" s="115"/>
      <c r="Q23" s="3">
        <v>7444.0288670708023</v>
      </c>
      <c r="R23" s="3">
        <v>130747.96326970823</v>
      </c>
      <c r="S23" s="3">
        <v>155900.36418534291</v>
      </c>
      <c r="U23" s="3">
        <v>16925.364571398441</v>
      </c>
      <c r="V23" s="3">
        <v>277270.14826518035</v>
      </c>
      <c r="W23" s="3">
        <v>10323.984933984933</v>
      </c>
      <c r="Y23" s="3"/>
      <c r="Z23" s="3">
        <v>103414.14724483425</v>
      </c>
      <c r="AA23" s="3">
        <v>176027.00700546801</v>
      </c>
      <c r="AC23" s="3">
        <v>12456.834035017906</v>
      </c>
      <c r="AD23" s="3">
        <v>88205.134933762311</v>
      </c>
      <c r="AE23" s="3">
        <v>194239.60979188856</v>
      </c>
      <c r="AG23" s="3">
        <v>15985.727382911255</v>
      </c>
      <c r="AH23" s="3">
        <v>141174.8593605801</v>
      </c>
      <c r="AI23" s="3">
        <v>115192.87839209758</v>
      </c>
    </row>
    <row r="24" spans="2:35" ht="12.75" customHeight="1" x14ac:dyDescent="0.25">
      <c r="B24" s="161"/>
      <c r="C24" s="5" t="s">
        <v>16</v>
      </c>
      <c r="D24" s="2">
        <v>52263.114835572938</v>
      </c>
      <c r="E24" s="3"/>
      <c r="F24" s="3">
        <v>14277.991931189725</v>
      </c>
      <c r="G24" s="3">
        <v>37531.916843777151</v>
      </c>
      <c r="I24" s="3"/>
      <c r="J24" s="3">
        <v>16497.453031445682</v>
      </c>
      <c r="K24" s="3">
        <v>36297.268782279825</v>
      </c>
      <c r="M24" s="3">
        <v>2100.9153846153845</v>
      </c>
      <c r="N24" s="3">
        <v>18229.184345719634</v>
      </c>
      <c r="O24" s="3">
        <v>34464.674604072388</v>
      </c>
      <c r="P24" s="115"/>
      <c r="Q24" s="3">
        <v>1759.7687645687647</v>
      </c>
      <c r="R24" s="3">
        <v>22203.291154760256</v>
      </c>
      <c r="S24" s="3">
        <v>28893.806849033306</v>
      </c>
      <c r="U24" s="3">
        <v>5975.1845571095573</v>
      </c>
      <c r="V24" s="3">
        <v>48831.671425225162</v>
      </c>
      <c r="W24" s="3">
        <v>3469.142755039079</v>
      </c>
      <c r="Y24" s="3">
        <v>2231.6502719502719</v>
      </c>
      <c r="Z24" s="3">
        <v>18916.146461218512</v>
      </c>
      <c r="AA24" s="3">
        <v>33872.478465651984</v>
      </c>
      <c r="AC24" s="3">
        <v>3917.5280942913305</v>
      </c>
      <c r="AD24" s="3">
        <v>14646.147198797935</v>
      </c>
      <c r="AE24" s="3">
        <v>37320.235948855072</v>
      </c>
      <c r="AG24" s="3">
        <v>3009.528438228439</v>
      </c>
      <c r="AH24" s="3">
        <v>27780.065915946783</v>
      </c>
      <c r="AI24" s="3">
        <v>18638.757864276242</v>
      </c>
    </row>
    <row r="25" spans="2:35" ht="12.75" customHeight="1" x14ac:dyDescent="0.25">
      <c r="B25" s="162"/>
      <c r="C25" s="5" t="s">
        <v>17</v>
      </c>
      <c r="D25" s="2">
        <v>108575.65229681629</v>
      </c>
      <c r="E25" s="3"/>
      <c r="F25" s="3">
        <v>38118.372288038037</v>
      </c>
      <c r="G25" s="3">
        <v>68584.549067278844</v>
      </c>
      <c r="I25" s="3">
        <v>3988.0508245403425</v>
      </c>
      <c r="J25" s="3">
        <v>42377.906978567436</v>
      </c>
      <c r="K25" s="3">
        <v>63643.798576434652</v>
      </c>
      <c r="M25" s="3">
        <v>4837.8365031977701</v>
      </c>
      <c r="N25" s="3">
        <v>50660.054755964491</v>
      </c>
      <c r="O25" s="3">
        <v>58221.167459561468</v>
      </c>
      <c r="P25" s="115"/>
      <c r="Q25" s="3">
        <v>3157.3940655209449</v>
      </c>
      <c r="R25" s="3">
        <v>57519.403613807226</v>
      </c>
      <c r="S25" s="3">
        <v>49820.157895384902</v>
      </c>
      <c r="U25" s="3">
        <v>6748.7027693803566</v>
      </c>
      <c r="V25" s="3">
        <v>109182.3504957991</v>
      </c>
      <c r="W25" s="3">
        <v>4702.5027502633984</v>
      </c>
      <c r="Y25" s="3">
        <v>3997.1413392077475</v>
      </c>
      <c r="Z25" s="3">
        <v>51554.286062900224</v>
      </c>
      <c r="AA25" s="3">
        <v>58488.26080060906</v>
      </c>
      <c r="AC25" s="3">
        <v>9008.5626726534101</v>
      </c>
      <c r="AD25" s="3">
        <v>36919.918994412896</v>
      </c>
      <c r="AE25" s="3">
        <v>68113.886900428261</v>
      </c>
      <c r="AG25" s="3">
        <v>4680.5622177345977</v>
      </c>
      <c r="AH25" s="3">
        <v>65758.746398235467</v>
      </c>
      <c r="AI25" s="3">
        <v>35042.987424672981</v>
      </c>
    </row>
    <row r="26" spans="2:35" ht="12.75" customHeight="1" x14ac:dyDescent="0.25">
      <c r="B26" s="21"/>
      <c r="C26" s="15"/>
      <c r="D26" s="15"/>
      <c r="E26" s="16"/>
      <c r="F26" s="16"/>
      <c r="G26" s="16"/>
      <c r="I26" s="16"/>
      <c r="J26" s="16"/>
      <c r="K26" s="16"/>
      <c r="M26" s="16"/>
      <c r="N26" s="16"/>
      <c r="O26" s="16"/>
      <c r="P26" s="115"/>
      <c r="Q26" s="16"/>
      <c r="R26" s="16"/>
      <c r="S26" s="16"/>
      <c r="U26" s="16"/>
      <c r="V26" s="16"/>
      <c r="W26" s="16"/>
      <c r="Y26" s="16"/>
      <c r="Z26" s="16"/>
      <c r="AA26" s="16"/>
      <c r="AC26" s="16"/>
      <c r="AD26" s="16"/>
      <c r="AE26" s="16"/>
      <c r="AG26" s="16"/>
      <c r="AH26" s="16"/>
      <c r="AI26" s="16"/>
    </row>
    <row r="27" spans="2:35" ht="12.75" customHeight="1" x14ac:dyDescent="0.25">
      <c r="B27" s="21"/>
      <c r="C27" s="15"/>
      <c r="D27" s="15"/>
      <c r="E27" s="16"/>
      <c r="F27" s="16"/>
      <c r="G27" s="16"/>
      <c r="I27" s="16"/>
      <c r="J27" s="16"/>
      <c r="K27" s="16"/>
      <c r="M27" s="16"/>
      <c r="N27" s="16"/>
      <c r="O27" s="16"/>
      <c r="P27" s="115"/>
      <c r="Q27" s="16"/>
      <c r="R27" s="16"/>
      <c r="S27" s="16"/>
      <c r="U27" s="16"/>
      <c r="V27" s="16"/>
      <c r="W27" s="16"/>
      <c r="Y27" s="16"/>
      <c r="Z27" s="16"/>
      <c r="AA27" s="16"/>
      <c r="AC27" s="16"/>
      <c r="AD27" s="16"/>
      <c r="AE27" s="16"/>
      <c r="AG27" s="16"/>
      <c r="AH27" s="16"/>
      <c r="AI27" s="16"/>
    </row>
    <row r="28" spans="2:35" ht="12.75" customHeight="1" x14ac:dyDescent="0.25">
      <c r="R28" s="8"/>
      <c r="S28" s="8"/>
      <c r="U28" s="8"/>
      <c r="V28" s="8"/>
      <c r="W28" s="8"/>
      <c r="Y28" s="8"/>
      <c r="Z28" s="8"/>
      <c r="AA28" s="8"/>
      <c r="AC28" s="8"/>
      <c r="AD28" s="8"/>
      <c r="AE28" s="8"/>
      <c r="AG28" s="8"/>
      <c r="AH28" s="8"/>
      <c r="AI28" s="8"/>
    </row>
    <row r="29" spans="2:35" ht="12.75" customHeight="1" x14ac:dyDescent="0.25">
      <c r="B29" s="194" t="s">
        <v>28</v>
      </c>
      <c r="C29" s="195"/>
      <c r="D29" s="198" t="s">
        <v>275</v>
      </c>
      <c r="E29" s="198"/>
      <c r="F29" s="198"/>
      <c r="G29" s="198"/>
      <c r="I29" s="203" t="s">
        <v>274</v>
      </c>
      <c r="J29" s="204"/>
      <c r="K29" s="205"/>
      <c r="M29" s="203" t="s">
        <v>273</v>
      </c>
      <c r="N29" s="204"/>
      <c r="O29" s="205"/>
      <c r="P29" s="115"/>
      <c r="Q29" s="203" t="s">
        <v>272</v>
      </c>
      <c r="R29" s="204"/>
      <c r="S29" s="205"/>
      <c r="U29" s="203" t="s">
        <v>271</v>
      </c>
      <c r="V29" s="204"/>
      <c r="W29" s="205"/>
      <c r="Y29" s="203" t="s">
        <v>270</v>
      </c>
      <c r="Z29" s="204"/>
      <c r="AA29" s="205"/>
      <c r="AC29" s="203" t="s">
        <v>269</v>
      </c>
      <c r="AD29" s="204"/>
      <c r="AE29" s="205"/>
      <c r="AG29" s="203" t="s">
        <v>268</v>
      </c>
      <c r="AH29" s="204"/>
      <c r="AI29" s="205"/>
    </row>
    <row r="30" spans="2:35" ht="44.1" customHeight="1" x14ac:dyDescent="0.25">
      <c r="B30" s="196"/>
      <c r="C30" s="197"/>
      <c r="D30" s="126" t="s">
        <v>19</v>
      </c>
      <c r="E30" s="126" t="s">
        <v>267</v>
      </c>
      <c r="F30" s="126" t="s">
        <v>266</v>
      </c>
      <c r="G30" s="126" t="s">
        <v>265</v>
      </c>
      <c r="I30" s="126" t="s">
        <v>267</v>
      </c>
      <c r="J30" s="126" t="s">
        <v>266</v>
      </c>
      <c r="K30" s="126" t="s">
        <v>265</v>
      </c>
      <c r="M30" s="126" t="s">
        <v>267</v>
      </c>
      <c r="N30" s="126" t="s">
        <v>266</v>
      </c>
      <c r="O30" s="126" t="s">
        <v>265</v>
      </c>
      <c r="Q30" s="126" t="s">
        <v>267</v>
      </c>
      <c r="R30" s="126" t="s">
        <v>266</v>
      </c>
      <c r="S30" s="126" t="s">
        <v>265</v>
      </c>
      <c r="U30" s="126" t="s">
        <v>267</v>
      </c>
      <c r="V30" s="126" t="s">
        <v>266</v>
      </c>
      <c r="W30" s="126" t="s">
        <v>265</v>
      </c>
      <c r="Y30" s="126" t="s">
        <v>267</v>
      </c>
      <c r="Z30" s="126" t="s">
        <v>266</v>
      </c>
      <c r="AA30" s="126" t="s">
        <v>265</v>
      </c>
      <c r="AC30" s="126" t="s">
        <v>267</v>
      </c>
      <c r="AD30" s="126" t="s">
        <v>266</v>
      </c>
      <c r="AE30" s="126" t="s">
        <v>265</v>
      </c>
      <c r="AG30" s="126" t="s">
        <v>267</v>
      </c>
      <c r="AH30" s="126" t="s">
        <v>266</v>
      </c>
      <c r="AI30" s="126" t="s">
        <v>265</v>
      </c>
    </row>
    <row r="31" spans="2:35" ht="12.75" customHeight="1" x14ac:dyDescent="0.25">
      <c r="B31" s="160" t="s">
        <v>21</v>
      </c>
      <c r="C31" s="105" t="s">
        <v>19</v>
      </c>
      <c r="D31" s="119">
        <f>SUM(D32:D33)</f>
        <v>100</v>
      </c>
      <c r="E31" s="119">
        <v>100</v>
      </c>
      <c r="F31" s="119">
        <f>SUM(F32:F33)</f>
        <v>100</v>
      </c>
      <c r="G31" s="119">
        <f>SUM(G32:G33)</f>
        <v>100</v>
      </c>
      <c r="I31" s="119">
        <f>SUM(I32:I33)</f>
        <v>100.00000000000001</v>
      </c>
      <c r="J31" s="119">
        <f>SUM(J32:J33)</f>
        <v>100</v>
      </c>
      <c r="K31" s="119">
        <f>SUM(K32:K33)</f>
        <v>100.00000000000001</v>
      </c>
      <c r="M31" s="119">
        <f>SUM(M32:M33)</f>
        <v>99.999999999999986</v>
      </c>
      <c r="N31" s="119">
        <f>SUM(N32:N33)</f>
        <v>100</v>
      </c>
      <c r="O31" s="119">
        <f>SUM(O32:O33)</f>
        <v>100</v>
      </c>
      <c r="Q31" s="119">
        <f>SUM(Q32:Q33)</f>
        <v>100</v>
      </c>
      <c r="R31" s="119">
        <f>SUM(R32:R33)</f>
        <v>100</v>
      </c>
      <c r="S31" s="119">
        <f>SUM(S32:S33)</f>
        <v>100</v>
      </c>
      <c r="U31" s="119">
        <f>SUM(U32:U33)</f>
        <v>100</v>
      </c>
      <c r="V31" s="119">
        <f>SUM(V32:V33)</f>
        <v>100</v>
      </c>
      <c r="W31" s="119">
        <f>SUM(W32:W33)</f>
        <v>100</v>
      </c>
      <c r="Y31" s="119">
        <f>SUM(Y32:Y33)</f>
        <v>100</v>
      </c>
      <c r="Z31" s="119">
        <f>SUM(Z32:Z33)</f>
        <v>100</v>
      </c>
      <c r="AA31" s="119">
        <f>SUM(AA32:AA33)</f>
        <v>100</v>
      </c>
      <c r="AC31" s="119">
        <f>SUM(AC32:AC33)</f>
        <v>100</v>
      </c>
      <c r="AD31" s="119">
        <f>SUM(AD32:AD33)</f>
        <v>100</v>
      </c>
      <c r="AE31" s="119">
        <f>SUM(AE32:AE33)</f>
        <v>100</v>
      </c>
      <c r="AG31" s="119">
        <f>SUM(AG32:AG33)</f>
        <v>100</v>
      </c>
      <c r="AH31" s="119">
        <f>SUM(AH32:AH33)</f>
        <v>100</v>
      </c>
      <c r="AI31" s="119">
        <f>SUM(AI32:AI33)</f>
        <v>100</v>
      </c>
    </row>
    <row r="32" spans="2:35" ht="12.75" customHeight="1" x14ac:dyDescent="0.25">
      <c r="B32" s="161"/>
      <c r="C32" s="5" t="s">
        <v>2</v>
      </c>
      <c r="D32" s="119">
        <f t="shared" ref="D32:D49" si="0">D8/$D$7*100</f>
        <v>49.870066218093704</v>
      </c>
      <c r="E32" s="117">
        <v>61.717290452340777</v>
      </c>
      <c r="F32" s="117">
        <v>61.240661914781704</v>
      </c>
      <c r="G32" s="117">
        <v>45.003639059103413</v>
      </c>
      <c r="I32" s="117">
        <v>53.48834905741009</v>
      </c>
      <c r="J32" s="117">
        <v>61.567030037619084</v>
      </c>
      <c r="K32" s="117">
        <v>42.728814644108937</v>
      </c>
      <c r="M32" s="117">
        <v>68.296006260390186</v>
      </c>
      <c r="N32" s="117">
        <v>54.128817316534906</v>
      </c>
      <c r="O32" s="117">
        <v>44.722291490125755</v>
      </c>
      <c r="Q32" s="117">
        <v>70.355430785958205</v>
      </c>
      <c r="R32" s="117">
        <v>56.921187173430653</v>
      </c>
      <c r="S32" s="117">
        <v>41.88782867487587</v>
      </c>
      <c r="U32" s="117">
        <v>54.887418474232099</v>
      </c>
      <c r="V32" s="117">
        <v>49.339998935096787</v>
      </c>
      <c r="W32" s="117">
        <v>36.120799253027457</v>
      </c>
      <c r="Y32" s="117">
        <v>50.988963030435144</v>
      </c>
      <c r="Z32" s="117">
        <v>60.900118941090263</v>
      </c>
      <c r="AA32" s="117">
        <v>41.706004360312591</v>
      </c>
      <c r="AC32" s="117">
        <v>54.060325036142757</v>
      </c>
      <c r="AD32" s="117">
        <v>60.407481187358577</v>
      </c>
      <c r="AE32" s="117">
        <v>43.420554658781718</v>
      </c>
      <c r="AG32" s="117">
        <v>63.872999825928765</v>
      </c>
      <c r="AH32" s="117">
        <v>56.140575890783126</v>
      </c>
      <c r="AI32" s="117">
        <v>38.837492311276321</v>
      </c>
    </row>
    <row r="33" spans="2:35" ht="12.75" customHeight="1" x14ac:dyDescent="0.25">
      <c r="B33" s="162"/>
      <c r="C33" s="5" t="s">
        <v>3</v>
      </c>
      <c r="D33" s="119">
        <f t="shared" si="0"/>
        <v>50.129933781906288</v>
      </c>
      <c r="E33" s="117"/>
      <c r="F33" s="117">
        <v>38.759338085218296</v>
      </c>
      <c r="G33" s="117">
        <v>54.996360940896579</v>
      </c>
      <c r="I33" s="117">
        <v>46.511650942589924</v>
      </c>
      <c r="J33" s="117">
        <v>38.432969962380916</v>
      </c>
      <c r="K33" s="117">
        <v>57.271185355891078</v>
      </c>
      <c r="M33" s="117">
        <v>31.703993739609803</v>
      </c>
      <c r="N33" s="117">
        <v>45.871182683465086</v>
      </c>
      <c r="O33" s="117">
        <v>55.277708509874238</v>
      </c>
      <c r="Q33" s="117">
        <v>29.644569214041795</v>
      </c>
      <c r="R33" s="117">
        <v>43.07881282656934</v>
      </c>
      <c r="S33" s="117">
        <v>58.112171325124137</v>
      </c>
      <c r="U33" s="117">
        <v>45.112581525767894</v>
      </c>
      <c r="V33" s="117">
        <v>50.660001064903206</v>
      </c>
      <c r="W33" s="117">
        <v>63.879200746972543</v>
      </c>
      <c r="Y33" s="117">
        <v>49.011036969564856</v>
      </c>
      <c r="Z33" s="117">
        <v>39.099881058909745</v>
      </c>
      <c r="AA33" s="117">
        <v>58.293995639687402</v>
      </c>
      <c r="AC33" s="117">
        <v>45.939674963857236</v>
      </c>
      <c r="AD33" s="117">
        <v>39.592518812641423</v>
      </c>
      <c r="AE33" s="117">
        <v>56.579445341218282</v>
      </c>
      <c r="AG33" s="117">
        <v>36.127000174071242</v>
      </c>
      <c r="AH33" s="117">
        <v>43.859424109216874</v>
      </c>
      <c r="AI33" s="117">
        <v>61.162507688723679</v>
      </c>
    </row>
    <row r="34" spans="2:35" ht="12.75" customHeight="1" x14ac:dyDescent="0.25">
      <c r="B34" s="160" t="s">
        <v>22</v>
      </c>
      <c r="C34" s="5" t="s">
        <v>4</v>
      </c>
      <c r="D34" s="119">
        <f t="shared" si="0"/>
        <v>17.384961412699063</v>
      </c>
      <c r="E34" s="117"/>
      <c r="F34" s="117">
        <v>26.317905369937243</v>
      </c>
      <c r="G34" s="117">
        <v>13.740517313307482</v>
      </c>
      <c r="I34" s="120"/>
      <c r="J34" s="120">
        <v>23.906517382634334</v>
      </c>
      <c r="K34" s="120">
        <v>15.033664703971308</v>
      </c>
      <c r="M34" s="120">
        <v>29.032941484587315</v>
      </c>
      <c r="N34" s="120">
        <v>22.379564813400023</v>
      </c>
      <c r="O34" s="120">
        <v>13.856977118668857</v>
      </c>
      <c r="P34" s="113"/>
      <c r="Q34" s="120"/>
      <c r="R34" s="120">
        <v>20.075262500736994</v>
      </c>
      <c r="S34" s="120">
        <v>17.597568603244859</v>
      </c>
      <c r="T34" s="138"/>
      <c r="U34" s="120">
        <v>12.611682963690797</v>
      </c>
      <c r="V34" s="120">
        <v>18.921013100078138</v>
      </c>
      <c r="W34" s="120">
        <v>17.004856281832243</v>
      </c>
      <c r="X34" s="138"/>
      <c r="Y34" s="120"/>
      <c r="Z34" s="120">
        <v>23.740174549700637</v>
      </c>
      <c r="AA34" s="120">
        <v>14.635021744925409</v>
      </c>
      <c r="AB34" s="138"/>
      <c r="AC34" s="120">
        <v>17.746163931973292</v>
      </c>
      <c r="AD34" s="120">
        <v>22.762497350080046</v>
      </c>
      <c r="AE34" s="120">
        <v>15.358497049912307</v>
      </c>
      <c r="AF34" s="138"/>
      <c r="AG34" s="120"/>
      <c r="AH34" s="120">
        <v>18.063100386689086</v>
      </c>
      <c r="AI34" s="120">
        <v>20.517856888288975</v>
      </c>
    </row>
    <row r="35" spans="2:35" ht="12.75" customHeight="1" x14ac:dyDescent="0.25">
      <c r="B35" s="161"/>
      <c r="C35" s="5" t="s">
        <v>5</v>
      </c>
      <c r="D35" s="119">
        <f t="shared" si="0"/>
        <v>24.388418792516479</v>
      </c>
      <c r="E35" s="117"/>
      <c r="F35" s="117">
        <v>28.031710231294007</v>
      </c>
      <c r="G35" s="117">
        <v>22.40993972617359</v>
      </c>
      <c r="I35" s="120">
        <v>30.08676698225166</v>
      </c>
      <c r="J35" s="120">
        <v>26.938652635645592</v>
      </c>
      <c r="K35" s="120">
        <v>22.814036763434949</v>
      </c>
      <c r="M35" s="120">
        <v>36.720439818563179</v>
      </c>
      <c r="N35" s="120">
        <v>23.955051903243838</v>
      </c>
      <c r="O35" s="120">
        <v>24.473537385342667</v>
      </c>
      <c r="P35" s="113"/>
      <c r="Q35" s="120">
        <v>30.108382661188195</v>
      </c>
      <c r="R35" s="120">
        <v>25.542133510536541</v>
      </c>
      <c r="S35" s="120">
        <v>23.11837852520928</v>
      </c>
      <c r="T35" s="138"/>
      <c r="U35" s="120">
        <v>23.371666124556629</v>
      </c>
      <c r="V35" s="120">
        <v>23.973418837244395</v>
      </c>
      <c r="W35" s="120">
        <v>23.648702733042683</v>
      </c>
      <c r="X35" s="138"/>
      <c r="Y35" s="120">
        <v>29.61436394443427</v>
      </c>
      <c r="Z35" s="120">
        <v>25.938128773785397</v>
      </c>
      <c r="AA35" s="120">
        <v>23.735767382227781</v>
      </c>
      <c r="AB35" s="138"/>
      <c r="AC35" s="120">
        <v>20.506018311606926</v>
      </c>
      <c r="AD35" s="120">
        <v>28.754001071928627</v>
      </c>
      <c r="AE35" s="120">
        <v>22.855175283152025</v>
      </c>
      <c r="AF35" s="138"/>
      <c r="AG35" s="120">
        <v>21.821839127274004</v>
      </c>
      <c r="AH35" s="120">
        <v>25.36173484020879</v>
      </c>
      <c r="AI35" s="120">
        <v>21.274716135675646</v>
      </c>
    </row>
    <row r="36" spans="2:35" ht="12.75" customHeight="1" x14ac:dyDescent="0.25">
      <c r="B36" s="161"/>
      <c r="C36" s="5" t="s">
        <v>6</v>
      </c>
      <c r="D36" s="119">
        <f t="shared" si="0"/>
        <v>27.412594740002344</v>
      </c>
      <c r="E36" s="117"/>
      <c r="F36" s="117">
        <v>26.748603454484737</v>
      </c>
      <c r="G36" s="117">
        <v>27.977371849957706</v>
      </c>
      <c r="I36" s="120"/>
      <c r="J36" s="120">
        <v>24.885233080987391</v>
      </c>
      <c r="K36" s="120">
        <v>29.323508713540203</v>
      </c>
      <c r="M36" s="120">
        <v>10.535754023677484</v>
      </c>
      <c r="N36" s="120">
        <v>30.075963624482643</v>
      </c>
      <c r="O36" s="120">
        <v>27.450349175053457</v>
      </c>
      <c r="P36" s="113"/>
      <c r="Q36" s="120">
        <v>19.396417058569732</v>
      </c>
      <c r="R36" s="120">
        <v>27.610142647552877</v>
      </c>
      <c r="S36" s="120">
        <v>28.164546054545347</v>
      </c>
      <c r="T36" s="138"/>
      <c r="U36" s="120">
        <v>14.578196446763972</v>
      </c>
      <c r="V36" s="120">
        <v>28.301675508582552</v>
      </c>
      <c r="W36" s="120"/>
      <c r="X36" s="113"/>
      <c r="Y36" s="120">
        <v>28.472683073920489</v>
      </c>
      <c r="Z36" s="120">
        <v>24.179924537831681</v>
      </c>
      <c r="AA36" s="120">
        <v>29.477592953481839</v>
      </c>
      <c r="AB36" s="138"/>
      <c r="AC36" s="120">
        <v>25.648299268930142</v>
      </c>
      <c r="AD36" s="120">
        <v>24.144515447231026</v>
      </c>
      <c r="AE36" s="120">
        <v>29.985534102044799</v>
      </c>
      <c r="AF36" s="138"/>
      <c r="AG36" s="120">
        <v>32.155705191149067</v>
      </c>
      <c r="AH36" s="120">
        <v>25.496826099019053</v>
      </c>
      <c r="AI36" s="120">
        <v>29.914918343846715</v>
      </c>
    </row>
    <row r="37" spans="2:35" ht="12.75" customHeight="1" x14ac:dyDescent="0.25">
      <c r="B37" s="162"/>
      <c r="C37" s="5" t="s">
        <v>7</v>
      </c>
      <c r="D37" s="119">
        <f t="shared" si="0"/>
        <v>30.814025054782206</v>
      </c>
      <c r="E37" s="117"/>
      <c r="F37" s="117">
        <v>18.90178094428402</v>
      </c>
      <c r="G37" s="117">
        <v>35.872171110561332</v>
      </c>
      <c r="I37" s="120"/>
      <c r="J37" s="120">
        <v>24.269596900732704</v>
      </c>
      <c r="K37" s="120">
        <v>32.828789819053689</v>
      </c>
      <c r="M37" s="120">
        <v>23.710864673172029</v>
      </c>
      <c r="N37" s="120">
        <v>23.589419658873588</v>
      </c>
      <c r="O37" s="120">
        <v>34.219136320935263</v>
      </c>
      <c r="P37" s="113"/>
      <c r="Q37" s="120">
        <v>35.676154587862314</v>
      </c>
      <c r="R37" s="120">
        <v>26.77246134117371</v>
      </c>
      <c r="S37" s="120">
        <v>31.119506817000691</v>
      </c>
      <c r="T37" s="113"/>
      <c r="U37" s="120">
        <v>49.43845446498861</v>
      </c>
      <c r="V37" s="120">
        <v>28.803892554095057</v>
      </c>
      <c r="W37" s="120">
        <v>38.638425099060356</v>
      </c>
      <c r="X37" s="113"/>
      <c r="Y37" s="120">
        <v>29.771918750820952</v>
      </c>
      <c r="Z37" s="120">
        <v>26.141772138682363</v>
      </c>
      <c r="AA37" s="120">
        <v>32.151617919365108</v>
      </c>
      <c r="AB37" s="113"/>
      <c r="AC37" s="120">
        <v>36.099518487489632</v>
      </c>
      <c r="AD37" s="120">
        <v>24.338986130760311</v>
      </c>
      <c r="AE37" s="120">
        <v>31.800793564890995</v>
      </c>
      <c r="AF37" s="113"/>
      <c r="AG37" s="120">
        <v>35.515207031009865</v>
      </c>
      <c r="AH37" s="120">
        <v>31.078338674083184</v>
      </c>
      <c r="AI37" s="120">
        <v>28.292508632188664</v>
      </c>
    </row>
    <row r="38" spans="2:35" ht="12.75" customHeight="1" x14ac:dyDescent="0.25">
      <c r="B38" s="160" t="s">
        <v>23</v>
      </c>
      <c r="C38" s="5" t="s">
        <v>8</v>
      </c>
      <c r="D38" s="119">
        <f t="shared" si="0"/>
        <v>44.302868839874478</v>
      </c>
      <c r="E38" s="117">
        <v>71.275848058662376</v>
      </c>
      <c r="F38" s="117">
        <v>38.592177727477115</v>
      </c>
      <c r="G38" s="117">
        <v>46.235638163194622</v>
      </c>
      <c r="I38" s="120">
        <v>62.130154404528056</v>
      </c>
      <c r="J38" s="120">
        <v>38.848455194248302</v>
      </c>
      <c r="K38" s="120">
        <v>44.40115768105138</v>
      </c>
      <c r="M38" s="120">
        <v>62.236905278202158</v>
      </c>
      <c r="N38" s="120">
        <v>42.372479055315097</v>
      </c>
      <c r="O38" s="120">
        <v>43.482001839626946</v>
      </c>
      <c r="P38" s="113"/>
      <c r="Q38" s="120">
        <v>76.2260560020936</v>
      </c>
      <c r="R38" s="120">
        <v>41.83049840434235</v>
      </c>
      <c r="S38" s="120">
        <v>43.370296709031692</v>
      </c>
      <c r="T38" s="113"/>
      <c r="U38" s="120">
        <v>77.442730459481083</v>
      </c>
      <c r="V38" s="120">
        <v>41.613331673410684</v>
      </c>
      <c r="W38" s="120">
        <v>62.999567775031842</v>
      </c>
      <c r="X38" s="113"/>
      <c r="Y38" s="120">
        <v>73.900318949608717</v>
      </c>
      <c r="Z38" s="120">
        <v>47.684391986521355</v>
      </c>
      <c r="AA38" s="120">
        <v>40.510485370497875</v>
      </c>
      <c r="AB38" s="113"/>
      <c r="AC38" s="120">
        <v>74.311163048591297</v>
      </c>
      <c r="AD38" s="120">
        <v>45.159503572376209</v>
      </c>
      <c r="AE38" s="120">
        <v>41.591096263016283</v>
      </c>
      <c r="AF38" s="113"/>
      <c r="AG38" s="120">
        <v>59.330019721396809</v>
      </c>
      <c r="AH38" s="120">
        <v>41.656348322307942</v>
      </c>
      <c r="AI38" s="120">
        <v>43.254891049329451</v>
      </c>
    </row>
    <row r="39" spans="2:35" ht="12.75" customHeight="1" x14ac:dyDescent="0.25">
      <c r="B39" s="161"/>
      <c r="C39" s="5" t="s">
        <v>9</v>
      </c>
      <c r="D39" s="119">
        <f t="shared" si="0"/>
        <v>30.373160064626823</v>
      </c>
      <c r="E39" s="117"/>
      <c r="F39" s="117">
        <v>37.594496723163132</v>
      </c>
      <c r="G39" s="117">
        <v>27.425009443927014</v>
      </c>
      <c r="I39" s="120"/>
      <c r="J39" s="120">
        <v>37.666622308739882</v>
      </c>
      <c r="K39" s="120">
        <v>27.631348517538356</v>
      </c>
      <c r="M39" s="120">
        <v>33.771595444481413</v>
      </c>
      <c r="N39" s="120">
        <v>30.302845777102849</v>
      </c>
      <c r="O39" s="120">
        <v>29.833479127356167</v>
      </c>
      <c r="P39" s="113"/>
      <c r="Q39" s="120">
        <v>22.776697097688437</v>
      </c>
      <c r="R39" s="120">
        <v>31.426586992364957</v>
      </c>
      <c r="S39" s="120">
        <v>30.155571490746418</v>
      </c>
      <c r="T39" s="113"/>
      <c r="U39" s="120">
        <v>13.471258798172233</v>
      </c>
      <c r="V39" s="120">
        <v>31.178609219630676</v>
      </c>
      <c r="W39" s="120">
        <v>29.157415688022319</v>
      </c>
      <c r="X39" s="113"/>
      <c r="Y39" s="120"/>
      <c r="Z39" s="120">
        <v>31.313099867811122</v>
      </c>
      <c r="AA39" s="120">
        <v>30.039842554968754</v>
      </c>
      <c r="AB39" s="113"/>
      <c r="AC39" s="120">
        <v>21.692705114873082</v>
      </c>
      <c r="AD39" s="120">
        <v>33.023073571253185</v>
      </c>
      <c r="AE39" s="120">
        <v>28.23272760623599</v>
      </c>
      <c r="AF39" s="113"/>
      <c r="AG39" s="120">
        <v>24.336923435486423</v>
      </c>
      <c r="AH39" s="120">
        <v>32.760205754415821</v>
      </c>
      <c r="AI39" s="120">
        <v>29.611899592274543</v>
      </c>
    </row>
    <row r="40" spans="2:35" ht="12.75" customHeight="1" x14ac:dyDescent="0.25">
      <c r="B40" s="161"/>
      <c r="C40" s="5" t="s">
        <v>10</v>
      </c>
      <c r="D40" s="119">
        <f t="shared" si="0"/>
        <v>24.86190210689022</v>
      </c>
      <c r="E40" s="117">
        <v>0</v>
      </c>
      <c r="F40" s="117">
        <v>23.813325549359792</v>
      </c>
      <c r="G40" s="117">
        <v>25.679826317005201</v>
      </c>
      <c r="I40" s="120"/>
      <c r="J40" s="120">
        <v>23.484922497011816</v>
      </c>
      <c r="K40" s="120">
        <v>27.967493801410271</v>
      </c>
      <c r="M40" s="120"/>
      <c r="N40" s="120">
        <v>27.324675167582058</v>
      </c>
      <c r="O40" s="120">
        <v>26.68451903301688</v>
      </c>
      <c r="P40" s="113"/>
      <c r="Q40" s="120"/>
      <c r="R40" s="120">
        <v>26.742914603292693</v>
      </c>
      <c r="S40" s="120">
        <v>26.47413180022189</v>
      </c>
      <c r="T40" s="113"/>
      <c r="U40" s="120"/>
      <c r="V40" s="120">
        <v>27.208059106958643</v>
      </c>
      <c r="W40" s="120"/>
      <c r="X40" s="113"/>
      <c r="Y40" s="120"/>
      <c r="Z40" s="120">
        <v>21.002508145667516</v>
      </c>
      <c r="AA40" s="120">
        <v>29.449672074533378</v>
      </c>
      <c r="AB40" s="113"/>
      <c r="AC40" s="120"/>
      <c r="AD40" s="120">
        <v>21.817422856370595</v>
      </c>
      <c r="AE40" s="120">
        <v>30.176176130747734</v>
      </c>
      <c r="AF40" s="113"/>
      <c r="AG40" s="120">
        <v>16.333056843116768</v>
      </c>
      <c r="AH40" s="120">
        <v>25.583445923276244</v>
      </c>
      <c r="AI40" s="120">
        <v>27.133209358395998</v>
      </c>
    </row>
    <row r="41" spans="2:35" ht="12.75" customHeight="1" x14ac:dyDescent="0.25">
      <c r="B41" s="160" t="s">
        <v>38</v>
      </c>
      <c r="C41" s="5" t="s">
        <v>37</v>
      </c>
      <c r="D41" s="119">
        <f t="shared" si="0"/>
        <v>94.087842281165678</v>
      </c>
      <c r="E41" s="117">
        <v>63.608496665681578</v>
      </c>
      <c r="F41" s="117">
        <v>92.822333719643026</v>
      </c>
      <c r="G41" s="117">
        <v>95.082341348195243</v>
      </c>
      <c r="I41" s="120">
        <v>61.07444979663326</v>
      </c>
      <c r="J41" s="120">
        <v>92.057405806015382</v>
      </c>
      <c r="K41" s="120">
        <v>96.334309626841772</v>
      </c>
      <c r="M41" s="120">
        <v>76.445567111572473</v>
      </c>
      <c r="N41" s="120">
        <v>91.63061754240006</v>
      </c>
      <c r="O41" s="120">
        <v>96.457835936135154</v>
      </c>
      <c r="P41" s="113"/>
      <c r="Q41" s="120">
        <v>76.343041866533298</v>
      </c>
      <c r="R41" s="120">
        <v>90.956109413173067</v>
      </c>
      <c r="S41" s="120">
        <v>96.942326306926077</v>
      </c>
      <c r="T41" s="113"/>
      <c r="U41" s="120">
        <v>84.998455309728342</v>
      </c>
      <c r="V41" s="120">
        <v>94.856498627610691</v>
      </c>
      <c r="W41" s="120">
        <v>86.74967529628718</v>
      </c>
      <c r="X41" s="138"/>
      <c r="Y41" s="120">
        <v>90.772819538643631</v>
      </c>
      <c r="Z41" s="120">
        <v>90.182263575418958</v>
      </c>
      <c r="AA41" s="120">
        <v>96.275776068184697</v>
      </c>
      <c r="AB41" s="113"/>
      <c r="AC41" s="120">
        <v>88.943890223503203</v>
      </c>
      <c r="AD41" s="120">
        <v>91.6340787960916</v>
      </c>
      <c r="AE41" s="120">
        <v>95.304293088493978</v>
      </c>
      <c r="AF41" s="113"/>
      <c r="AG41" s="120">
        <v>87.871468436976329</v>
      </c>
      <c r="AH41" s="120">
        <v>93.852091904483615</v>
      </c>
      <c r="AI41" s="120">
        <v>95.686045726698921</v>
      </c>
    </row>
    <row r="42" spans="2:35" ht="12.75" customHeight="1" x14ac:dyDescent="0.25">
      <c r="B42" s="161"/>
      <c r="C42" s="5" t="s">
        <v>20</v>
      </c>
      <c r="D42" s="119">
        <f t="shared" si="0"/>
        <v>5.9121577188344014</v>
      </c>
      <c r="E42" s="117"/>
      <c r="F42" s="117">
        <v>7.1776662803568909</v>
      </c>
      <c r="G42" s="117">
        <v>4.9176586518048948</v>
      </c>
      <c r="I42" s="120">
        <v>38.925550203366768</v>
      </c>
      <c r="J42" s="120">
        <v>7.9425941939845686</v>
      </c>
      <c r="K42" s="120">
        <v>3.6656903731583643</v>
      </c>
      <c r="M42" s="120">
        <v>23.554432888427531</v>
      </c>
      <c r="N42" s="120">
        <v>8.3693824575998299</v>
      </c>
      <c r="O42" s="120">
        <v>3.5421640638648189</v>
      </c>
      <c r="P42" s="113"/>
      <c r="Q42" s="120">
        <v>23.656958133466713</v>
      </c>
      <c r="R42" s="120">
        <v>9.0438905868267785</v>
      </c>
      <c r="S42" s="120">
        <v>3.0576736930738244</v>
      </c>
      <c r="T42" s="138"/>
      <c r="U42" s="120">
        <v>15.00154469027167</v>
      </c>
      <c r="V42" s="120">
        <v>5.1435013723895331</v>
      </c>
      <c r="W42" s="120"/>
      <c r="X42" s="138"/>
      <c r="Y42" s="120"/>
      <c r="Z42" s="120">
        <v>9.8177364245810175</v>
      </c>
      <c r="AA42" s="120">
        <v>3.7242239318154331</v>
      </c>
      <c r="AB42" s="138"/>
      <c r="AC42" s="120">
        <v>11.056109776496815</v>
      </c>
      <c r="AD42" s="120">
        <v>8.3659212039083464</v>
      </c>
      <c r="AE42" s="120">
        <v>4.6957069115060568</v>
      </c>
      <c r="AF42" s="138"/>
      <c r="AG42" s="120"/>
      <c r="AH42" s="120">
        <v>6.1479080955161498</v>
      </c>
      <c r="AI42" s="120">
        <v>4.3139542733008991</v>
      </c>
    </row>
    <row r="43" spans="2:35" ht="12.75" customHeight="1" x14ac:dyDescent="0.25">
      <c r="B43" s="160" t="s">
        <v>25</v>
      </c>
      <c r="C43" s="5" t="s">
        <v>11</v>
      </c>
      <c r="D43" s="119">
        <f t="shared" si="0"/>
        <v>13.327259113130513</v>
      </c>
      <c r="E43" s="117"/>
      <c r="F43" s="117">
        <v>10.262032339189567</v>
      </c>
      <c r="G43" s="117">
        <v>14.703958109828596</v>
      </c>
      <c r="I43" s="120"/>
      <c r="J43" s="120">
        <v>11.938092410573493</v>
      </c>
      <c r="K43" s="120">
        <v>14.340373528294881</v>
      </c>
      <c r="M43" s="120">
        <v>10.043022469855323</v>
      </c>
      <c r="N43" s="120">
        <v>11.486919865676811</v>
      </c>
      <c r="O43" s="120">
        <v>14.894975382918412</v>
      </c>
      <c r="P43" s="113"/>
      <c r="Q43" s="120"/>
      <c r="R43" s="120">
        <v>12.148168252036335</v>
      </c>
      <c r="S43" s="120">
        <v>13.417267835972376</v>
      </c>
      <c r="T43" s="138"/>
      <c r="U43" s="120">
        <v>14.390276120960108</v>
      </c>
      <c r="V43" s="120">
        <v>13.363660015421111</v>
      </c>
      <c r="W43" s="120">
        <v>8.5872444410133362</v>
      </c>
      <c r="X43" s="138"/>
      <c r="Y43" s="120"/>
      <c r="Z43" s="120">
        <v>12.002411116520053</v>
      </c>
      <c r="AA43" s="120">
        <v>14.641722571079949</v>
      </c>
      <c r="AB43" s="138"/>
      <c r="AC43" s="120">
        <v>16.028361134435166</v>
      </c>
      <c r="AD43" s="120">
        <v>11.122091631643247</v>
      </c>
      <c r="AE43" s="120">
        <v>14.196585874905358</v>
      </c>
      <c r="AF43" s="138"/>
      <c r="AG43" s="120">
        <v>10.113926819487865</v>
      </c>
      <c r="AH43" s="120">
        <v>13.398663010466528</v>
      </c>
      <c r="AI43" s="120">
        <v>12.856625668943709</v>
      </c>
    </row>
    <row r="44" spans="2:35" ht="12.75" customHeight="1" x14ac:dyDescent="0.25">
      <c r="B44" s="161"/>
      <c r="C44" s="5" t="s">
        <v>12</v>
      </c>
      <c r="D44" s="119">
        <f t="shared" si="0"/>
        <v>27.836683500414296</v>
      </c>
      <c r="E44" s="117">
        <v>54.371925135041607</v>
      </c>
      <c r="F44" s="117">
        <v>30.557805082353578</v>
      </c>
      <c r="G44" s="117">
        <v>26.304014136493244</v>
      </c>
      <c r="I44" s="120">
        <v>48.018953831562605</v>
      </c>
      <c r="J44" s="120">
        <v>33.160466884347166</v>
      </c>
      <c r="K44" s="120">
        <v>25.1809739893183</v>
      </c>
      <c r="M44" s="120">
        <v>25.845237206031886</v>
      </c>
      <c r="N44" s="120">
        <v>29.585590194125388</v>
      </c>
      <c r="O44" s="120">
        <v>27.596519395674484</v>
      </c>
      <c r="P44" s="113"/>
      <c r="Q44" s="120">
        <v>43.011053213451923</v>
      </c>
      <c r="R44" s="120">
        <v>29.881600117006034</v>
      </c>
      <c r="S44" s="120">
        <v>25.391543008735646</v>
      </c>
      <c r="T44" s="138"/>
      <c r="U44" s="120">
        <v>33.0776239574434</v>
      </c>
      <c r="V44" s="120">
        <v>27.561812233794843</v>
      </c>
      <c r="W44" s="120">
        <v>34.050056632003788</v>
      </c>
      <c r="X44" s="138"/>
      <c r="Y44" s="120">
        <v>37.247805561168235</v>
      </c>
      <c r="Z44" s="120">
        <v>31.574685108502404</v>
      </c>
      <c r="AA44" s="120">
        <v>25.307250518541601</v>
      </c>
      <c r="AB44" s="138"/>
      <c r="AC44" s="120">
        <v>29.421611371971863</v>
      </c>
      <c r="AD44" s="120">
        <v>30.258677920317485</v>
      </c>
      <c r="AE44" s="120">
        <v>26.54656595026993</v>
      </c>
      <c r="AF44" s="138"/>
      <c r="AG44" s="120">
        <v>26.570701657955059</v>
      </c>
      <c r="AH44" s="120">
        <v>28.835045102521445</v>
      </c>
      <c r="AI44" s="120">
        <v>26.304339034746775</v>
      </c>
    </row>
    <row r="45" spans="2:35" ht="12.75" customHeight="1" x14ac:dyDescent="0.25">
      <c r="B45" s="162"/>
      <c r="C45" s="5" t="s">
        <v>13</v>
      </c>
      <c r="D45" s="119">
        <f t="shared" si="0"/>
        <v>58.836057386455288</v>
      </c>
      <c r="E45" s="117"/>
      <c r="F45" s="117">
        <v>59.18016257845683</v>
      </c>
      <c r="G45" s="117">
        <v>58.992027753678279</v>
      </c>
      <c r="I45" s="120"/>
      <c r="J45" s="120">
        <v>54.901440705079352</v>
      </c>
      <c r="K45" s="120">
        <v>60.478652482387005</v>
      </c>
      <c r="M45" s="120">
        <v>64.111740324112773</v>
      </c>
      <c r="N45" s="120">
        <v>58.927489940197773</v>
      </c>
      <c r="O45" s="120">
        <v>57.508505221407312</v>
      </c>
      <c r="P45" s="113"/>
      <c r="Q45" s="120"/>
      <c r="R45" s="120">
        <v>57.970231630957599</v>
      </c>
      <c r="S45" s="120">
        <v>61.191189155292079</v>
      </c>
      <c r="T45" s="138"/>
      <c r="U45" s="120">
        <v>52.532099921596512</v>
      </c>
      <c r="V45" s="120">
        <v>59.074527750784277</v>
      </c>
      <c r="W45" s="120">
        <v>57.362698926982894</v>
      </c>
      <c r="X45" s="138"/>
      <c r="Y45" s="120">
        <v>55.047861075122221</v>
      </c>
      <c r="Z45" s="120">
        <v>56.422903774977563</v>
      </c>
      <c r="AA45" s="120">
        <v>60.051026910378638</v>
      </c>
      <c r="AB45" s="138"/>
      <c r="AC45" s="120">
        <v>54.550027493592964</v>
      </c>
      <c r="AD45" s="120">
        <v>58.619230448039275</v>
      </c>
      <c r="AE45" s="120">
        <v>59.256848174824839</v>
      </c>
      <c r="AF45" s="138"/>
      <c r="AG45" s="120">
        <v>63.315371522557072</v>
      </c>
      <c r="AH45" s="120">
        <v>57.766291887012002</v>
      </c>
      <c r="AI45" s="120">
        <v>60.839035296309433</v>
      </c>
    </row>
    <row r="46" spans="2:35" ht="12.75" customHeight="1" x14ac:dyDescent="0.25">
      <c r="B46" s="160" t="s">
        <v>24</v>
      </c>
      <c r="C46" s="5" t="s">
        <v>14</v>
      </c>
      <c r="D46" s="119">
        <f t="shared" si="0"/>
        <v>10.969524046816876</v>
      </c>
      <c r="E46" s="117"/>
      <c r="F46" s="117">
        <v>7.2807072978873313</v>
      </c>
      <c r="G46" s="117">
        <v>12.460609904554149</v>
      </c>
      <c r="I46" s="120"/>
      <c r="J46" s="120">
        <v>9.2911563609135168</v>
      </c>
      <c r="K46" s="120">
        <v>11.217971839367946</v>
      </c>
      <c r="M46" s="120"/>
      <c r="N46" s="120">
        <v>9.3839914332163676</v>
      </c>
      <c r="O46" s="120">
        <v>11.832802854617693</v>
      </c>
      <c r="P46" s="113"/>
      <c r="Q46" s="120"/>
      <c r="R46" s="120">
        <v>9.5919017878426143</v>
      </c>
      <c r="S46" s="120">
        <v>11.452409461497393</v>
      </c>
      <c r="T46" s="138"/>
      <c r="U46" s="120">
        <v>9.0457382931194115</v>
      </c>
      <c r="V46" s="120">
        <v>10.770624200503567</v>
      </c>
      <c r="W46" s="120">
        <v>11.126784664108257</v>
      </c>
      <c r="X46" s="138"/>
      <c r="Y46" s="120"/>
      <c r="Z46" s="120">
        <v>8.9447593476724663</v>
      </c>
      <c r="AA46" s="120">
        <v>11.985087784129156</v>
      </c>
      <c r="AB46" s="138"/>
      <c r="AC46" s="120">
        <v>8.0956263030723168</v>
      </c>
      <c r="AD46" s="120">
        <v>10.331820158367256</v>
      </c>
      <c r="AE46" s="120">
        <v>11.115257916682236</v>
      </c>
      <c r="AF46" s="138"/>
      <c r="AG46" s="120"/>
      <c r="AH46" s="120">
        <v>10.234381793859841</v>
      </c>
      <c r="AI46" s="120">
        <v>11.283271065330053</v>
      </c>
    </row>
    <row r="47" spans="2:35" ht="12.75" customHeight="1" x14ac:dyDescent="0.25">
      <c r="B47" s="161"/>
      <c r="C47" s="5" t="s">
        <v>15</v>
      </c>
      <c r="D47" s="119">
        <f t="shared" si="0"/>
        <v>56.872066182191105</v>
      </c>
      <c r="E47" s="117"/>
      <c r="F47" s="117">
        <v>56.407998948826865</v>
      </c>
      <c r="G47" s="117">
        <v>57.255493398084525</v>
      </c>
      <c r="I47" s="120"/>
      <c r="J47" s="120">
        <v>52.361725623476509</v>
      </c>
      <c r="K47" s="120">
        <v>59.031109281370966</v>
      </c>
      <c r="M47" s="120">
        <v>62.629675237509261</v>
      </c>
      <c r="N47" s="120">
        <v>56.41009632386799</v>
      </c>
      <c r="O47" s="120">
        <v>55.768198872109146</v>
      </c>
      <c r="P47" s="113"/>
      <c r="Q47" s="120">
        <v>52.717160646231953</v>
      </c>
      <c r="R47" s="120">
        <v>56.163052914376522</v>
      </c>
      <c r="S47" s="120">
        <v>58.839550319281699</v>
      </c>
      <c r="T47" s="138"/>
      <c r="U47" s="120">
        <v>51.9215137033855</v>
      </c>
      <c r="V47" s="120">
        <v>56.837909467170519</v>
      </c>
      <c r="W47" s="120">
        <v>49.607702704395898</v>
      </c>
      <c r="X47" s="138"/>
      <c r="Y47" s="120"/>
      <c r="Z47" s="120">
        <v>54.153163418777794</v>
      </c>
      <c r="AA47" s="120">
        <v>57.726188264656777</v>
      </c>
      <c r="AB47" s="138"/>
      <c r="AC47" s="120">
        <v>45.102664061250046</v>
      </c>
      <c r="AD47" s="120">
        <v>56.586720572080417</v>
      </c>
      <c r="AE47" s="120">
        <v>57.612448934219032</v>
      </c>
      <c r="AF47" s="138"/>
      <c r="AG47" s="120">
        <v>63.857499792017421</v>
      </c>
      <c r="AH47" s="120">
        <v>53.99194872307045</v>
      </c>
      <c r="AI47" s="120">
        <v>60.515518227402367</v>
      </c>
    </row>
    <row r="48" spans="2:35" ht="12.75" customHeight="1" x14ac:dyDescent="0.25">
      <c r="B48" s="161"/>
      <c r="C48" s="5" t="s">
        <v>16</v>
      </c>
      <c r="D48" s="119">
        <f t="shared" si="0"/>
        <v>10.449586830066645</v>
      </c>
      <c r="E48" s="117"/>
      <c r="F48" s="117">
        <v>9.8948155458125981</v>
      </c>
      <c r="G48" s="117">
        <v>10.710992707800747</v>
      </c>
      <c r="I48" s="120"/>
      <c r="J48" s="120">
        <v>10.745238385739585</v>
      </c>
      <c r="K48" s="120">
        <v>10.80513874446015</v>
      </c>
      <c r="M48" s="120">
        <v>9.0721510162431684</v>
      </c>
      <c r="N48" s="120">
        <v>9.0514264364167296</v>
      </c>
      <c r="O48" s="120">
        <v>12.047373235489916</v>
      </c>
      <c r="P48" s="113"/>
      <c r="Q48" s="120">
        <v>12.462339187367681</v>
      </c>
      <c r="R48" s="120">
        <v>9.5374687667277431</v>
      </c>
      <c r="S48" s="120">
        <v>10.90503290927615</v>
      </c>
      <c r="T48" s="138"/>
      <c r="U48" s="120">
        <v>18.329922853566512</v>
      </c>
      <c r="V48" s="120">
        <v>10.010057472696611</v>
      </c>
      <c r="W48" s="120">
        <v>16.669551876676412</v>
      </c>
      <c r="X48" s="138"/>
      <c r="Y48" s="120">
        <v>15.284189935028184</v>
      </c>
      <c r="Z48" s="120">
        <v>9.9055032397327114</v>
      </c>
      <c r="AA48" s="120">
        <v>11.108119726412321</v>
      </c>
      <c r="AB48" s="138"/>
      <c r="AC48" s="120">
        <v>14.184258463316437</v>
      </c>
      <c r="AD48" s="120">
        <v>9.3960225741767527</v>
      </c>
      <c r="AE48" s="120">
        <v>11.069370403493297</v>
      </c>
      <c r="AF48" s="138"/>
      <c r="AG48" s="120">
        <v>12.022034219330211</v>
      </c>
      <c r="AH48" s="120">
        <v>10.624412174028553</v>
      </c>
      <c r="AI48" s="120">
        <v>9.7916998604067018</v>
      </c>
    </row>
    <row r="49" spans="2:35" ht="12.75" customHeight="1" x14ac:dyDescent="0.25">
      <c r="B49" s="162"/>
      <c r="C49" s="5" t="s">
        <v>17</v>
      </c>
      <c r="D49" s="119">
        <f t="shared" si="0"/>
        <v>21.708822940925447</v>
      </c>
      <c r="E49" s="117"/>
      <c r="F49" s="117">
        <v>26.416478207473155</v>
      </c>
      <c r="G49" s="117">
        <v>19.5729039895607</v>
      </c>
      <c r="I49" s="120">
        <v>32.044518116918177</v>
      </c>
      <c r="J49" s="120">
        <v>27.601879629870396</v>
      </c>
      <c r="K49" s="120">
        <v>18.945780134801062</v>
      </c>
      <c r="M49" s="120">
        <v>20.890695394159739</v>
      </c>
      <c r="N49" s="120">
        <v>25.154485806498883</v>
      </c>
      <c r="O49" s="120">
        <v>20.3516250377834</v>
      </c>
      <c r="P49" s="113"/>
      <c r="Q49" s="120">
        <v>22.360048993338207</v>
      </c>
      <c r="R49" s="120">
        <v>24.707576531053096</v>
      </c>
      <c r="S49" s="120">
        <v>18.8030073099448</v>
      </c>
      <c r="T49" s="138"/>
      <c r="U49" s="120">
        <v>20.702825149928582</v>
      </c>
      <c r="V49" s="120">
        <v>22.381408859629563</v>
      </c>
      <c r="W49" s="120">
        <v>22.595960754819441</v>
      </c>
      <c r="X49" s="138"/>
      <c r="Y49" s="120">
        <v>27.375735433766689</v>
      </c>
      <c r="Z49" s="120">
        <v>26.996573993817002</v>
      </c>
      <c r="AA49" s="120">
        <v>19.180604224801844</v>
      </c>
      <c r="AB49" s="138"/>
      <c r="AC49" s="120">
        <v>32.617451172361193</v>
      </c>
      <c r="AD49" s="120">
        <v>23.685436695375564</v>
      </c>
      <c r="AE49" s="120">
        <v>20.202922745605559</v>
      </c>
      <c r="AF49" s="138"/>
      <c r="AG49" s="120">
        <v>18.697241213122656</v>
      </c>
      <c r="AH49" s="120">
        <v>25.149257309041133</v>
      </c>
      <c r="AI49" s="120">
        <v>18.409510846860734</v>
      </c>
    </row>
    <row r="50" spans="2:35" x14ac:dyDescent="0.25">
      <c r="R50" s="8"/>
      <c r="S50" s="8"/>
      <c r="U50" s="8"/>
      <c r="V50" s="8"/>
      <c r="W50" s="8"/>
      <c r="Y50" s="8"/>
      <c r="Z50" s="8"/>
      <c r="AA50" s="8"/>
      <c r="AC50" s="8"/>
      <c r="AD50" s="8"/>
      <c r="AE50" s="8"/>
      <c r="AG50" s="8"/>
      <c r="AH50" s="8"/>
      <c r="AI50" s="8"/>
    </row>
    <row r="51" spans="2:35" x14ac:dyDescent="0.25">
      <c r="R51" s="8"/>
      <c r="S51" s="8"/>
      <c r="U51" s="8"/>
      <c r="V51" s="8"/>
      <c r="W51" s="8"/>
      <c r="Y51" s="8"/>
      <c r="Z51" s="8"/>
      <c r="AA51" s="8"/>
      <c r="AC51" s="8"/>
      <c r="AD51" s="8"/>
      <c r="AE51" s="8"/>
      <c r="AG51" s="8"/>
      <c r="AH51" s="8"/>
      <c r="AI51" s="8"/>
    </row>
    <row r="52" spans="2:35" x14ac:dyDescent="0.25">
      <c r="R52" s="8"/>
      <c r="S52" s="8"/>
      <c r="U52" s="8"/>
      <c r="V52" s="8"/>
      <c r="W52" s="8"/>
      <c r="Y52" s="8"/>
      <c r="Z52" s="8"/>
      <c r="AA52" s="8"/>
      <c r="AC52" s="8"/>
      <c r="AD52" s="8"/>
      <c r="AE52" s="8"/>
      <c r="AG52" s="8"/>
      <c r="AH52" s="8"/>
      <c r="AI52" s="8"/>
    </row>
    <row r="53" spans="2:35" ht="12.75" customHeight="1" x14ac:dyDescent="0.25">
      <c r="B53" s="194" t="s">
        <v>29</v>
      </c>
      <c r="C53" s="195"/>
      <c r="D53" s="198" t="s">
        <v>275</v>
      </c>
      <c r="E53" s="198"/>
      <c r="F53" s="198"/>
      <c r="G53" s="198"/>
      <c r="I53" s="203" t="s">
        <v>274</v>
      </c>
      <c r="J53" s="204"/>
      <c r="K53" s="205"/>
      <c r="M53" s="203" t="s">
        <v>273</v>
      </c>
      <c r="N53" s="204"/>
      <c r="O53" s="205"/>
      <c r="P53" s="115"/>
      <c r="Q53" s="203" t="s">
        <v>272</v>
      </c>
      <c r="R53" s="204"/>
      <c r="S53" s="205"/>
      <c r="U53" s="203" t="s">
        <v>271</v>
      </c>
      <c r="V53" s="204"/>
      <c r="W53" s="205"/>
      <c r="Y53" s="203" t="s">
        <v>270</v>
      </c>
      <c r="Z53" s="204"/>
      <c r="AA53" s="205"/>
      <c r="AC53" s="203" t="s">
        <v>269</v>
      </c>
      <c r="AD53" s="204"/>
      <c r="AE53" s="205"/>
      <c r="AG53" s="203" t="s">
        <v>268</v>
      </c>
      <c r="AH53" s="204"/>
      <c r="AI53" s="205"/>
    </row>
    <row r="54" spans="2:35" ht="44.1" customHeight="1" x14ac:dyDescent="0.25">
      <c r="B54" s="196"/>
      <c r="C54" s="197"/>
      <c r="D54" s="126" t="s">
        <v>19</v>
      </c>
      <c r="E54" s="126" t="s">
        <v>267</v>
      </c>
      <c r="F54" s="126" t="s">
        <v>266</v>
      </c>
      <c r="G54" s="126" t="s">
        <v>265</v>
      </c>
      <c r="I54" s="126" t="s">
        <v>267</v>
      </c>
      <c r="J54" s="126" t="s">
        <v>266</v>
      </c>
      <c r="K54" s="126" t="s">
        <v>265</v>
      </c>
      <c r="M54" s="126" t="s">
        <v>267</v>
      </c>
      <c r="N54" s="126" t="s">
        <v>266</v>
      </c>
      <c r="O54" s="126" t="s">
        <v>265</v>
      </c>
      <c r="Q54" s="126" t="s">
        <v>267</v>
      </c>
      <c r="R54" s="126" t="s">
        <v>266</v>
      </c>
      <c r="S54" s="126" t="s">
        <v>265</v>
      </c>
      <c r="U54" s="126" t="s">
        <v>267</v>
      </c>
      <c r="V54" s="126" t="s">
        <v>266</v>
      </c>
      <c r="W54" s="126" t="s">
        <v>265</v>
      </c>
      <c r="Y54" s="126" t="s">
        <v>267</v>
      </c>
      <c r="Z54" s="126" t="s">
        <v>266</v>
      </c>
      <c r="AA54" s="126" t="s">
        <v>265</v>
      </c>
      <c r="AC54" s="126" t="s">
        <v>267</v>
      </c>
      <c r="AD54" s="126" t="s">
        <v>266</v>
      </c>
      <c r="AE54" s="126" t="s">
        <v>265</v>
      </c>
      <c r="AG54" s="126" t="s">
        <v>267</v>
      </c>
      <c r="AH54" s="126" t="s">
        <v>266</v>
      </c>
      <c r="AI54" s="126" t="s">
        <v>265</v>
      </c>
    </row>
    <row r="55" spans="2:35" ht="12.75" customHeight="1" x14ac:dyDescent="0.25">
      <c r="B55" s="160" t="s">
        <v>21</v>
      </c>
      <c r="C55" s="105" t="s">
        <v>19</v>
      </c>
      <c r="D55" s="119">
        <f>SUM(E55:G55)</f>
        <v>100.00000000000001</v>
      </c>
      <c r="E55" s="119">
        <f>E7/$D7*100</f>
        <v>1.0880802273701526</v>
      </c>
      <c r="F55" s="119">
        <f>F7/$D7*100</f>
        <v>28.851158642488755</v>
      </c>
      <c r="G55" s="119">
        <f>G7/$D7*100</f>
        <v>70.060761130141103</v>
      </c>
      <c r="I55" s="119">
        <f>I7/(K7+J7+I7)*100</f>
        <v>2.4796265001876168</v>
      </c>
      <c r="J55" s="119">
        <f>J7/(K7+J7+I7)*100</f>
        <v>30.590049199221568</v>
      </c>
      <c r="K55" s="119">
        <f>K7/(K7+J7+I7)*100</f>
        <v>66.930324300590797</v>
      </c>
      <c r="L55" s="113"/>
      <c r="M55" s="119">
        <f>M7/(O7+N7+M7)*100</f>
        <v>4.5351548217982813</v>
      </c>
      <c r="N55" s="119">
        <f>N7/(O7+N7+M7)*100</f>
        <v>39.440647662610793</v>
      </c>
      <c r="O55" s="119">
        <f>O7/(O7+N7+M7)*100</f>
        <v>56.024197515590913</v>
      </c>
      <c r="P55" s="113"/>
      <c r="Q55" s="119">
        <f>Q7/(S7+R7+Q7)*100</f>
        <v>2.7585955368141235</v>
      </c>
      <c r="R55" s="119">
        <f>R7/(S7+R7+Q7)*100</f>
        <v>45.47955607081407</v>
      </c>
      <c r="S55" s="119">
        <f>S7/(S7+R7+Q7)*100</f>
        <v>51.76184839237181</v>
      </c>
      <c r="T55" s="138"/>
      <c r="U55" s="119">
        <f>U7/(W7+V7+U7)*100</f>
        <v>6.0228848244414959</v>
      </c>
      <c r="V55" s="119">
        <f>V7/(W7+V7+U7)*100</f>
        <v>90.13197552173358</v>
      </c>
      <c r="W55" s="119">
        <f>W7/(W7+V7+U7)*100</f>
        <v>3.8451396538249241</v>
      </c>
      <c r="X55" s="138"/>
      <c r="Y55" s="119">
        <f>Y7/(AA7+Z7+Y7)*100</f>
        <v>2.8601361832832897</v>
      </c>
      <c r="Z55" s="119">
        <f>Z7/(AA7+Z7+Y7)*100</f>
        <v>37.407537992430477</v>
      </c>
      <c r="AA55" s="119">
        <f>AA7/(AA7+Z7+Y7)*100</f>
        <v>59.732325824286228</v>
      </c>
      <c r="AB55" s="138"/>
      <c r="AC55" s="119">
        <f>AC7/(AE7+AD7+AC7)*100</f>
        <v>5.3047508135009016</v>
      </c>
      <c r="AD55" s="119">
        <f>AD7/(AE7+AD7+AC7)*100</f>
        <v>29.93910737449691</v>
      </c>
      <c r="AE55" s="119">
        <f>AE7/(AE7+AD7+AC7)*100</f>
        <v>64.756141812002184</v>
      </c>
      <c r="AF55" s="138"/>
      <c r="AG55" s="119">
        <f>AG7/(AI7+AH7+AG7)*100</f>
        <v>5.2496411930299969</v>
      </c>
      <c r="AH55" s="119">
        <f>AH7/(AI7+AH7+AG7)*100</f>
        <v>54.832429672590145</v>
      </c>
      <c r="AI55" s="119">
        <f>AI7/(AI7+AH7+AG7)*100</f>
        <v>39.917929134379861</v>
      </c>
    </row>
    <row r="56" spans="2:35" ht="12.75" customHeight="1" x14ac:dyDescent="0.25">
      <c r="B56" s="161"/>
      <c r="C56" s="5" t="s">
        <v>2</v>
      </c>
      <c r="D56" s="119">
        <v>100</v>
      </c>
      <c r="E56" s="117">
        <v>1.3465665582711486</v>
      </c>
      <c r="F56" s="117">
        <v>35.429350435338655</v>
      </c>
      <c r="G56" s="117">
        <v>63.224083006390195</v>
      </c>
      <c r="I56" s="120">
        <v>2.7201792814350458</v>
      </c>
      <c r="J56" s="120">
        <v>38.626063078065073</v>
      </c>
      <c r="K56" s="120">
        <v>58.653757640499883</v>
      </c>
      <c r="L56" s="113"/>
      <c r="M56" s="120">
        <v>6.2570557709062697</v>
      </c>
      <c r="N56" s="120">
        <v>43.127588612788202</v>
      </c>
      <c r="O56" s="120">
        <v>50.615355616305536</v>
      </c>
      <c r="P56" s="113"/>
      <c r="Q56" s="120">
        <v>3.9200411828382005</v>
      </c>
      <c r="R56" s="120">
        <v>52.287170409379748</v>
      </c>
      <c r="S56" s="120">
        <v>43.792788407782055</v>
      </c>
      <c r="T56" s="138"/>
      <c r="U56" s="120">
        <v>6.7237894208707027</v>
      </c>
      <c r="V56" s="120">
        <v>90.451290213886537</v>
      </c>
      <c r="W56" s="120">
        <v>2.824920365242769</v>
      </c>
      <c r="X56" s="138"/>
      <c r="Y56" s="120">
        <v>2.9670552060749684</v>
      </c>
      <c r="Z56" s="120">
        <v>46.348960841718991</v>
      </c>
      <c r="AA56" s="120">
        <v>50.683983952206049</v>
      </c>
      <c r="AB56" s="138"/>
      <c r="AC56" s="120">
        <v>5.8441501898697306</v>
      </c>
      <c r="AD56" s="120">
        <v>36.855923936557851</v>
      </c>
      <c r="AE56" s="120">
        <v>57.29992587357242</v>
      </c>
      <c r="AF56" s="138"/>
      <c r="AG56" s="120">
        <v>6.7549139047814277</v>
      </c>
      <c r="AH56" s="120">
        <v>62.013641928955643</v>
      </c>
      <c r="AI56" s="120">
        <v>31.231444166262929</v>
      </c>
    </row>
    <row r="57" spans="2:35" ht="12.75" customHeight="1" x14ac:dyDescent="0.25">
      <c r="B57" s="162"/>
      <c r="C57" s="5" t="s">
        <v>3</v>
      </c>
      <c r="D57" s="119">
        <v>100</v>
      </c>
      <c r="E57" s="117"/>
      <c r="F57" s="117">
        <v>22.307067406861549</v>
      </c>
      <c r="G57" s="117">
        <v>76.861998734534438</v>
      </c>
      <c r="I57" s="120">
        <v>2.2507326122336648</v>
      </c>
      <c r="J57" s="120">
        <v>22.943517528118434</v>
      </c>
      <c r="K57" s="120">
        <v>74.805749859647904</v>
      </c>
      <c r="L57" s="113"/>
      <c r="M57" s="120">
        <v>2.8472570227104561</v>
      </c>
      <c r="N57" s="120">
        <v>35.826514388339085</v>
      </c>
      <c r="O57" s="120">
        <v>61.326228588950457</v>
      </c>
      <c r="P57" s="113"/>
      <c r="Q57" s="120">
        <v>1.6196823935512539</v>
      </c>
      <c r="R57" s="120">
        <v>38.804012130382013</v>
      </c>
      <c r="S57" s="120">
        <v>59.576305476066736</v>
      </c>
      <c r="T57" s="138"/>
      <c r="U57" s="120">
        <v>5.3449837547234678</v>
      </c>
      <c r="V57" s="120">
        <v>89.82314066390849</v>
      </c>
      <c r="W57" s="120">
        <v>4.8318755813680418</v>
      </c>
      <c r="X57" s="138"/>
      <c r="Y57" s="120">
        <v>2.7567852096700851</v>
      </c>
      <c r="Z57" s="120">
        <v>28.764503920169517</v>
      </c>
      <c r="AA57" s="120">
        <v>68.478710870160384</v>
      </c>
      <c r="AB57" s="138"/>
      <c r="AC57" s="120">
        <v>4.7850360865798152</v>
      </c>
      <c r="AD57" s="120">
        <v>23.27471066177857</v>
      </c>
      <c r="AE57" s="120">
        <v>71.940253251641607</v>
      </c>
      <c r="AF57" s="138"/>
      <c r="AG57" s="120">
        <v>3.7659210469918381</v>
      </c>
      <c r="AH57" s="120">
        <v>47.754038352157373</v>
      </c>
      <c r="AI57" s="120">
        <v>48.480040600850792</v>
      </c>
    </row>
    <row r="58" spans="2:35" ht="12.75" customHeight="1" x14ac:dyDescent="0.25">
      <c r="B58" s="160" t="s">
        <v>22</v>
      </c>
      <c r="C58" s="5" t="s">
        <v>4</v>
      </c>
      <c r="D58" s="119">
        <v>100</v>
      </c>
      <c r="E58" s="117"/>
      <c r="F58" s="117">
        <v>43.67579800386698</v>
      </c>
      <c r="G58" s="117">
        <v>55.373784182748231</v>
      </c>
      <c r="I58" s="120"/>
      <c r="J58" s="120">
        <v>40.148674681628407</v>
      </c>
      <c r="K58" s="120">
        <v>55.24112483543604</v>
      </c>
      <c r="L58" s="113"/>
      <c r="M58" s="120">
        <v>7.3530947175210946</v>
      </c>
      <c r="N58" s="120">
        <v>49.292708137549923</v>
      </c>
      <c r="O58" s="120">
        <v>43.354197144928982</v>
      </c>
      <c r="P58" s="113"/>
      <c r="Q58" s="120"/>
      <c r="R58" s="120">
        <v>48.961044238885435</v>
      </c>
      <c r="S58" s="120">
        <v>48.846749122494536</v>
      </c>
      <c r="T58" s="138"/>
      <c r="U58" s="120">
        <v>4.1131398987735244</v>
      </c>
      <c r="V58" s="120">
        <v>92.346226701523619</v>
      </c>
      <c r="W58" s="120">
        <v>3.5406333997028394</v>
      </c>
      <c r="X58" s="138"/>
      <c r="Y58" s="120"/>
      <c r="Z58" s="120">
        <v>49.419928746844342</v>
      </c>
      <c r="AA58" s="120">
        <v>48.647651459714311</v>
      </c>
      <c r="AB58" s="138"/>
      <c r="AC58" s="120">
        <v>5.3180309354033346</v>
      </c>
      <c r="AD58" s="120">
        <v>38.498174642175144</v>
      </c>
      <c r="AE58" s="120">
        <v>56.183794422421542</v>
      </c>
      <c r="AF58" s="138"/>
      <c r="AG58" s="120"/>
      <c r="AH58" s="120">
        <v>53.117343166470299</v>
      </c>
      <c r="AI58" s="120">
        <v>43.924472796756014</v>
      </c>
    </row>
    <row r="59" spans="2:35" ht="12.75" customHeight="1" x14ac:dyDescent="0.25">
      <c r="B59" s="161"/>
      <c r="C59" s="5" t="s">
        <v>5</v>
      </c>
      <c r="D59" s="119">
        <v>100</v>
      </c>
      <c r="E59" s="117"/>
      <c r="F59" s="117">
        <v>33.161121505404871</v>
      </c>
      <c r="G59" s="117">
        <v>64.377172109988351</v>
      </c>
      <c r="I59" s="120">
        <v>3.0756782444763009</v>
      </c>
      <c r="J59" s="120">
        <v>33.973098231367182</v>
      </c>
      <c r="K59" s="120">
        <v>62.951223524156518</v>
      </c>
      <c r="L59" s="113"/>
      <c r="M59" s="120">
        <v>6.7084192016010267</v>
      </c>
      <c r="N59" s="120">
        <v>38.059349004887906</v>
      </c>
      <c r="O59" s="120">
        <v>55.232231793511076</v>
      </c>
      <c r="P59" s="113"/>
      <c r="Q59" s="120">
        <v>3.4020845261336321</v>
      </c>
      <c r="R59" s="120">
        <v>47.582037056112142</v>
      </c>
      <c r="S59" s="120">
        <v>49.015878417754223</v>
      </c>
      <c r="T59" s="138"/>
      <c r="U59" s="120">
        <v>5.8836646235997154</v>
      </c>
      <c r="V59" s="120">
        <v>90.315552002882541</v>
      </c>
      <c r="W59" s="120">
        <v>3.8007833735177377</v>
      </c>
      <c r="X59" s="138"/>
      <c r="Y59" s="120">
        <v>3.4253462429808703</v>
      </c>
      <c r="Z59" s="120">
        <v>39.238565678216766</v>
      </c>
      <c r="AA59" s="120">
        <v>57.336088078802348</v>
      </c>
      <c r="AB59" s="138"/>
      <c r="AC59" s="120">
        <v>4.4405858160793441</v>
      </c>
      <c r="AD59" s="120">
        <v>35.142371937464098</v>
      </c>
      <c r="AE59" s="120">
        <v>60.417042246456568</v>
      </c>
      <c r="AF59" s="138"/>
      <c r="AG59" s="120">
        <v>4.8655554336188134</v>
      </c>
      <c r="AH59" s="120">
        <v>59.064686353329741</v>
      </c>
      <c r="AI59" s="120">
        <v>36.069758213051443</v>
      </c>
    </row>
    <row r="60" spans="2:35" ht="12.75" customHeight="1" x14ac:dyDescent="0.25">
      <c r="B60" s="161"/>
      <c r="C60" s="5" t="s">
        <v>6</v>
      </c>
      <c r="D60" s="119">
        <v>100</v>
      </c>
      <c r="E60" s="117"/>
      <c r="F60" s="117">
        <v>28.152322282873975</v>
      </c>
      <c r="G60" s="117">
        <v>71.504211287546752</v>
      </c>
      <c r="I60" s="120"/>
      <c r="J60" s="120">
        <v>27.347138212364875</v>
      </c>
      <c r="K60" s="120">
        <v>70.506452081036144</v>
      </c>
      <c r="L60" s="113"/>
      <c r="M60" s="120">
        <v>1.7237855275802971</v>
      </c>
      <c r="N60" s="120">
        <v>42.794610573422311</v>
      </c>
      <c r="O60" s="120">
        <v>55.481603898997399</v>
      </c>
      <c r="P60" s="113"/>
      <c r="Q60" s="120">
        <v>1.9337133106989983</v>
      </c>
      <c r="R60" s="120">
        <v>45.380305067721267</v>
      </c>
      <c r="S60" s="120">
        <v>52.685981621579728</v>
      </c>
      <c r="T60" s="138"/>
      <c r="U60" s="120">
        <v>3.2300462799843102</v>
      </c>
      <c r="V60" s="120">
        <v>93.840740430844733</v>
      </c>
      <c r="W60" s="120"/>
      <c r="X60" s="138"/>
      <c r="Y60" s="120">
        <v>2.9648445020243765</v>
      </c>
      <c r="Z60" s="120">
        <v>32.930693842104766</v>
      </c>
      <c r="AA60" s="120">
        <v>64.10446165587085</v>
      </c>
      <c r="AB60" s="138"/>
      <c r="AC60" s="120">
        <v>4.8580449839905171</v>
      </c>
      <c r="AD60" s="120">
        <v>25.810434358122684</v>
      </c>
      <c r="AE60" s="120">
        <v>69.331520657886799</v>
      </c>
      <c r="AF60" s="138"/>
      <c r="AG60" s="120">
        <v>6.113940178640501</v>
      </c>
      <c r="AH60" s="120">
        <v>50.635737294838911</v>
      </c>
      <c r="AI60" s="120">
        <v>43.25032252652057</v>
      </c>
    </row>
    <row r="61" spans="2:35" ht="12.75" customHeight="1" x14ac:dyDescent="0.25">
      <c r="B61" s="162"/>
      <c r="C61" s="5" t="s">
        <v>7</v>
      </c>
      <c r="D61" s="119">
        <v>100</v>
      </c>
      <c r="E61" s="117"/>
      <c r="F61" s="117">
        <v>17.697729513738906</v>
      </c>
      <c r="G61" s="117">
        <v>81.561289280724552</v>
      </c>
      <c r="I61" s="120"/>
      <c r="J61" s="120">
        <v>25.002914678268638</v>
      </c>
      <c r="K61" s="120">
        <v>73.998974818870593</v>
      </c>
      <c r="L61" s="113"/>
      <c r="M61" s="120">
        <v>3.6389823942597426</v>
      </c>
      <c r="N61" s="120">
        <v>31.484858041189419</v>
      </c>
      <c r="O61" s="120">
        <v>64.876159564550846</v>
      </c>
      <c r="P61" s="113"/>
      <c r="Q61" s="120">
        <v>3.362561303655164</v>
      </c>
      <c r="R61" s="120">
        <v>41.601468530858412</v>
      </c>
      <c r="S61" s="120">
        <v>55.035970165486425</v>
      </c>
      <c r="T61" s="138"/>
      <c r="U61" s="120">
        <v>9.7868096432504927</v>
      </c>
      <c r="V61" s="120">
        <v>85.330004752748778</v>
      </c>
      <c r="W61" s="120">
        <v>4.8831856040007278</v>
      </c>
      <c r="X61" s="138"/>
      <c r="Y61" s="120">
        <v>2.8540487192724373</v>
      </c>
      <c r="Z61" s="120">
        <v>32.776456187863921</v>
      </c>
      <c r="AA61" s="120">
        <v>64.369495092863644</v>
      </c>
      <c r="AB61" s="138"/>
      <c r="AC61" s="120">
        <v>6.4272539674618487</v>
      </c>
      <c r="AD61" s="120">
        <v>24.456842959072624</v>
      </c>
      <c r="AE61" s="120">
        <v>69.115903073465532</v>
      </c>
      <c r="AF61" s="138"/>
      <c r="AG61" s="120">
        <v>6.1737402156068217</v>
      </c>
      <c r="AH61" s="120">
        <v>56.428650563928059</v>
      </c>
      <c r="AI61" s="120">
        <v>37.397609220465128</v>
      </c>
    </row>
    <row r="62" spans="2:35" ht="12.75" customHeight="1" x14ac:dyDescent="0.25">
      <c r="B62" s="160" t="s">
        <v>23</v>
      </c>
      <c r="C62" s="5" t="s">
        <v>8</v>
      </c>
      <c r="D62" s="119">
        <v>100</v>
      </c>
      <c r="E62" s="117">
        <v>1.7505376738011162</v>
      </c>
      <c r="F62" s="117">
        <v>25.132210873270349</v>
      </c>
      <c r="G62" s="117">
        <v>73.117251452928528</v>
      </c>
      <c r="I62" s="120">
        <v>3.082785084578866</v>
      </c>
      <c r="J62" s="120">
        <v>27.717031663151541</v>
      </c>
      <c r="K62" s="120">
        <v>69.200183252269596</v>
      </c>
      <c r="L62" s="113"/>
      <c r="M62" s="120">
        <v>5.974958105891468</v>
      </c>
      <c r="N62" s="120">
        <v>38.301030166661256</v>
      </c>
      <c r="O62" s="120">
        <v>55.724011727447262</v>
      </c>
      <c r="P62" s="113"/>
      <c r="Q62" s="120">
        <v>4.8449396957348947</v>
      </c>
      <c r="R62" s="120">
        <v>43.500632833018258</v>
      </c>
      <c r="S62" s="120">
        <v>51.654427471246848</v>
      </c>
      <c r="T62" s="138"/>
      <c r="U62" s="120">
        <v>10.501379283999867</v>
      </c>
      <c r="V62" s="120">
        <v>84.044674924662147</v>
      </c>
      <c r="W62" s="120">
        <v>5.4539457913379925</v>
      </c>
      <c r="X62" s="138"/>
      <c r="Y62" s="120">
        <v>4.810498944445138</v>
      </c>
      <c r="Z62" s="120">
        <v>40.182236585732198</v>
      </c>
      <c r="AA62" s="120">
        <v>55.007264469822644</v>
      </c>
      <c r="AB62" s="138"/>
      <c r="AC62" s="120">
        <v>8.9191703774428248</v>
      </c>
      <c r="AD62" s="120">
        <v>30.208215160267365</v>
      </c>
      <c r="AE62" s="120">
        <v>60.872614462289796</v>
      </c>
      <c r="AF62" s="138"/>
      <c r="AG62" s="120">
        <v>7.2114978257977667</v>
      </c>
      <c r="AH62" s="120">
        <v>52.885918302212133</v>
      </c>
      <c r="AI62" s="120">
        <v>39.902583871990103</v>
      </c>
    </row>
    <row r="63" spans="2:35" ht="12.75" customHeight="1" x14ac:dyDescent="0.25">
      <c r="B63" s="161"/>
      <c r="C63" s="5" t="s">
        <v>9</v>
      </c>
      <c r="D63" s="119">
        <v>100</v>
      </c>
      <c r="E63" s="117"/>
      <c r="F63" s="117">
        <v>35.710633557280126</v>
      </c>
      <c r="G63" s="117">
        <v>63.260359855692258</v>
      </c>
      <c r="I63" s="120"/>
      <c r="J63" s="120">
        <v>37.491883957260882</v>
      </c>
      <c r="K63" s="120">
        <v>60.078994308186282</v>
      </c>
      <c r="L63" s="113"/>
      <c r="M63" s="120">
        <v>4.7079567318192215</v>
      </c>
      <c r="N63" s="120">
        <v>39.774433836176051</v>
      </c>
      <c r="O63" s="120">
        <v>55.517609432004733</v>
      </c>
      <c r="P63" s="113"/>
      <c r="Q63" s="120">
        <v>2.0668124985316325</v>
      </c>
      <c r="R63" s="120">
        <v>46.657897059258055</v>
      </c>
      <c r="S63" s="120">
        <v>51.275290442210334</v>
      </c>
      <c r="T63" s="138"/>
      <c r="U63" s="120">
        <v>2.713458096299338</v>
      </c>
      <c r="V63" s="120">
        <v>93.537057704668669</v>
      </c>
      <c r="W63" s="120">
        <v>3.7494841990319849</v>
      </c>
      <c r="X63" s="138"/>
      <c r="Y63" s="120"/>
      <c r="Z63" s="120">
        <v>38.424824349746721</v>
      </c>
      <c r="AA63" s="120">
        <v>59.398875619442492</v>
      </c>
      <c r="AB63" s="138"/>
      <c r="AC63" s="120">
        <v>3.9440485301519326</v>
      </c>
      <c r="AD63" s="120">
        <v>33.461972259312383</v>
      </c>
      <c r="AE63" s="120">
        <v>62.593979210535686</v>
      </c>
      <c r="AF63" s="138"/>
      <c r="AG63" s="120">
        <v>4.1161315412250934</v>
      </c>
      <c r="AH63" s="120">
        <v>57.873275022566993</v>
      </c>
      <c r="AI63" s="120">
        <v>38.010593436207905</v>
      </c>
    </row>
    <row r="64" spans="2:35" ht="12.75" customHeight="1" x14ac:dyDescent="0.25">
      <c r="B64" s="161"/>
      <c r="C64" s="5" t="s">
        <v>10</v>
      </c>
      <c r="D64" s="119">
        <v>100</v>
      </c>
      <c r="E64" s="117">
        <v>0</v>
      </c>
      <c r="F64" s="117">
        <v>27.634331044984823</v>
      </c>
      <c r="G64" s="117">
        <v>72.365668955015181</v>
      </c>
      <c r="I64" s="120"/>
      <c r="J64" s="120">
        <v>27.703813571615328</v>
      </c>
      <c r="K64" s="120">
        <v>72.068247589879718</v>
      </c>
      <c r="L64" s="113"/>
      <c r="M64" s="120"/>
      <c r="N64" s="120">
        <v>41.665434505357965</v>
      </c>
      <c r="O64" s="120">
        <v>57.688141816340433</v>
      </c>
      <c r="P64" s="113"/>
      <c r="Q64" s="120"/>
      <c r="R64" s="120">
        <v>46.815364516827387</v>
      </c>
      <c r="S64" s="120">
        <v>53.07793540018578</v>
      </c>
      <c r="T64" s="138"/>
      <c r="U64" s="120"/>
      <c r="V64" s="120">
        <v>96.639128910510479</v>
      </c>
      <c r="W64" s="120"/>
      <c r="X64" s="138"/>
      <c r="Y64" s="120"/>
      <c r="Z64" s="120">
        <v>30.571601940791933</v>
      </c>
      <c r="AA64" s="120">
        <v>69.075214445046754</v>
      </c>
      <c r="AB64" s="138"/>
      <c r="AC64" s="120"/>
      <c r="AD64" s="120">
        <v>24.635844146578879</v>
      </c>
      <c r="AE64" s="120">
        <v>74.554504024324615</v>
      </c>
      <c r="AF64" s="138"/>
      <c r="AG64" s="120">
        <v>3.3368175479540465</v>
      </c>
      <c r="AH64" s="120">
        <v>54.592363556100651</v>
      </c>
      <c r="AI64" s="120">
        <v>42.070818895945308</v>
      </c>
    </row>
    <row r="65" spans="2:35" ht="12.75" customHeight="1" x14ac:dyDescent="0.25">
      <c r="B65" s="160" t="s">
        <v>38</v>
      </c>
      <c r="C65" s="5" t="s">
        <v>37</v>
      </c>
      <c r="D65" s="119">
        <v>100</v>
      </c>
      <c r="E65" s="117">
        <v>0.73560138947434395</v>
      </c>
      <c r="F65" s="117">
        <v>28.463102254046881</v>
      </c>
      <c r="G65" s="117">
        <v>70.801296356478773</v>
      </c>
      <c r="I65" s="120">
        <v>1.608487585265495</v>
      </c>
      <c r="J65" s="120">
        <v>29.909612650341</v>
      </c>
      <c r="K65" s="120">
        <v>68.481899764393503</v>
      </c>
      <c r="L65" s="113"/>
      <c r="M65" s="120">
        <v>3.7021457485688547</v>
      </c>
      <c r="N65" s="120">
        <v>38.59168482795004</v>
      </c>
      <c r="O65" s="120">
        <v>57.706169423481114</v>
      </c>
      <c r="P65" s="113"/>
      <c r="Q65" s="120">
        <v>2.2487564644367333</v>
      </c>
      <c r="R65" s="120">
        <v>44.170572432322508</v>
      </c>
      <c r="S65" s="120">
        <v>53.580671103240753</v>
      </c>
      <c r="T65" s="138"/>
      <c r="U65" s="120">
        <v>5.4489646863701076</v>
      </c>
      <c r="V65" s="120">
        <v>91.000626381160927</v>
      </c>
      <c r="W65" s="120">
        <v>3.5504089324689638</v>
      </c>
      <c r="X65" s="138"/>
      <c r="Y65" s="120">
        <v>2.7666829478453043</v>
      </c>
      <c r="Z65" s="120">
        <v>35.9498525334824</v>
      </c>
      <c r="AA65" s="120">
        <v>61.28346451867229</v>
      </c>
      <c r="AB65" s="138"/>
      <c r="AC65" s="120">
        <v>5.026471977530421</v>
      </c>
      <c r="AD65" s="120">
        <v>29.22658164377</v>
      </c>
      <c r="AE65" s="120">
        <v>65.746946378699576</v>
      </c>
      <c r="AF65" s="138"/>
      <c r="AG65" s="120">
        <v>4.8933135397543071</v>
      </c>
      <c r="AH65" s="120">
        <v>54.589232290232516</v>
      </c>
      <c r="AI65" s="120">
        <v>40.517454170013181</v>
      </c>
    </row>
    <row r="66" spans="2:35" ht="12.75" customHeight="1" x14ac:dyDescent="0.25">
      <c r="B66" s="161"/>
      <c r="C66" s="5" t="s">
        <v>20</v>
      </c>
      <c r="D66" s="119">
        <v>100</v>
      </c>
      <c r="E66" s="117"/>
      <c r="F66" s="117">
        <v>35.026803814402641</v>
      </c>
      <c r="G66" s="117">
        <v>58.275662542981088</v>
      </c>
      <c r="I66" s="120">
        <v>16.504053782167315</v>
      </c>
      <c r="J66" s="120">
        <v>41.544367432874807</v>
      </c>
      <c r="K66" s="120">
        <v>41.951578784957881</v>
      </c>
      <c r="L66" s="113"/>
      <c r="M66" s="120">
        <v>16.812888299885255</v>
      </c>
      <c r="N66" s="120">
        <v>51.953523874578401</v>
      </c>
      <c r="O66" s="120">
        <v>31.233587825536347</v>
      </c>
      <c r="P66" s="113"/>
      <c r="Q66" s="120">
        <v>10.279704467219251</v>
      </c>
      <c r="R66" s="120">
        <v>64.789587542716347</v>
      </c>
      <c r="S66" s="120">
        <v>24.930707990064395</v>
      </c>
      <c r="T66" s="138"/>
      <c r="U66" s="120">
        <v>14.936881064437731</v>
      </c>
      <c r="V66" s="120">
        <v>76.640289168254014</v>
      </c>
      <c r="W66" s="120"/>
      <c r="X66" s="138"/>
      <c r="Y66" s="120"/>
      <c r="Z66" s="120">
        <v>59.609548518022102</v>
      </c>
      <c r="AA66" s="120">
        <v>36.10692885815066</v>
      </c>
      <c r="AB66" s="138"/>
      <c r="AC66" s="120">
        <v>9.5646579935362386</v>
      </c>
      <c r="AD66" s="120">
        <v>40.846489050498214</v>
      </c>
      <c r="AE66" s="120">
        <v>49.588852955965542</v>
      </c>
      <c r="AF66" s="138"/>
      <c r="AG66" s="120"/>
      <c r="AH66" s="120">
        <v>58.833668051531355</v>
      </c>
      <c r="AI66" s="120">
        <v>30.054161035985071</v>
      </c>
    </row>
    <row r="67" spans="2:35" ht="12.75" customHeight="1" x14ac:dyDescent="0.25">
      <c r="B67" s="160" t="s">
        <v>25</v>
      </c>
      <c r="C67" s="5" t="s">
        <v>11</v>
      </c>
      <c r="D67" s="119">
        <v>100</v>
      </c>
      <c r="E67" s="117"/>
      <c r="F67" s="117">
        <v>22.215484856943124</v>
      </c>
      <c r="G67" s="117">
        <v>77.298001641263198</v>
      </c>
      <c r="I67" s="120"/>
      <c r="J67" s="120">
        <v>27.085532962410745</v>
      </c>
      <c r="K67" s="120">
        <v>71.187815597240913</v>
      </c>
      <c r="L67" s="113"/>
      <c r="M67" s="120">
        <v>3.4166558096330029</v>
      </c>
      <c r="N67" s="120">
        <v>33.98539390496952</v>
      </c>
      <c r="O67" s="120">
        <v>62.597950285397467</v>
      </c>
      <c r="P67" s="113"/>
      <c r="Q67" s="120"/>
      <c r="R67" s="120">
        <v>43.35453904739493</v>
      </c>
      <c r="S67" s="120">
        <v>54.498107800768068</v>
      </c>
      <c r="T67" s="138"/>
      <c r="U67" s="120">
        <v>6.5452405074117896</v>
      </c>
      <c r="V67" s="120">
        <v>90.961210719406267</v>
      </c>
      <c r="W67" s="120">
        <v>2.4935487731819372</v>
      </c>
      <c r="X67" s="138"/>
      <c r="Y67" s="120"/>
      <c r="Z67" s="120">
        <v>33.366570391963549</v>
      </c>
      <c r="AA67" s="120">
        <v>64.995837547863744</v>
      </c>
      <c r="AB67" s="138"/>
      <c r="AC67" s="120">
        <v>6.3579358489346678</v>
      </c>
      <c r="AD67" s="120">
        <v>24.899312232714873</v>
      </c>
      <c r="AE67" s="120">
        <v>68.74275191835045</v>
      </c>
      <c r="AF67" s="138"/>
      <c r="AG67" s="120">
        <v>4.0810971767806485</v>
      </c>
      <c r="AH67" s="120">
        <v>56.471128011687142</v>
      </c>
      <c r="AI67" s="120">
        <v>39.447774811532199</v>
      </c>
    </row>
    <row r="68" spans="2:35" ht="12.75" customHeight="1" x14ac:dyDescent="0.25">
      <c r="B68" s="161"/>
      <c r="C68" s="5" t="s">
        <v>12</v>
      </c>
      <c r="D68" s="119">
        <v>99.999999999999986</v>
      </c>
      <c r="E68" s="117">
        <v>2.1252896977690785</v>
      </c>
      <c r="F68" s="117">
        <v>31.671448295344202</v>
      </c>
      <c r="G68" s="117">
        <v>66.203262006886703</v>
      </c>
      <c r="I68" s="120">
        <v>4.2240747742666036</v>
      </c>
      <c r="J68" s="120">
        <v>35.985989292246245</v>
      </c>
      <c r="K68" s="120">
        <v>59.789935933487158</v>
      </c>
      <c r="L68" s="113"/>
      <c r="M68" s="120">
        <v>4.1415382376395673</v>
      </c>
      <c r="N68" s="120">
        <v>41.229997701803981</v>
      </c>
      <c r="O68" s="120">
        <v>54.628464060556468</v>
      </c>
      <c r="P68" s="113"/>
      <c r="Q68" s="120">
        <v>4.2496983532063544</v>
      </c>
      <c r="R68" s="120">
        <v>48.675460014693037</v>
      </c>
      <c r="S68" s="120">
        <v>47.074841632100615</v>
      </c>
      <c r="T68" s="138"/>
      <c r="U68" s="120">
        <v>7.0788168490459515</v>
      </c>
      <c r="V68" s="120">
        <v>88.269053941331421</v>
      </c>
      <c r="W68" s="120">
        <v>4.6521292096226441</v>
      </c>
      <c r="X68" s="138"/>
      <c r="Y68" s="120">
        <v>3.8056945795017749</v>
      </c>
      <c r="Z68" s="120">
        <v>42.193415430751308</v>
      </c>
      <c r="AA68" s="120">
        <v>54.000889989746923</v>
      </c>
      <c r="AB68" s="138"/>
      <c r="AC68" s="120">
        <v>5.6120738524686677</v>
      </c>
      <c r="AD68" s="120">
        <v>32.574722996920052</v>
      </c>
      <c r="AE68" s="120">
        <v>61.813203150611272</v>
      </c>
      <c r="AF68" s="138"/>
      <c r="AG68" s="120">
        <v>5.0345341185450501</v>
      </c>
      <c r="AH68" s="120">
        <v>57.066964175511025</v>
      </c>
      <c r="AI68" s="120">
        <v>37.898501705943907</v>
      </c>
    </row>
    <row r="69" spans="2:35" ht="12.75" customHeight="1" x14ac:dyDescent="0.25">
      <c r="B69" s="162"/>
      <c r="C69" s="5" t="s">
        <v>13</v>
      </c>
      <c r="D69" s="119">
        <v>100</v>
      </c>
      <c r="E69" s="117"/>
      <c r="F69" s="117">
        <v>29.01989587481096</v>
      </c>
      <c r="G69" s="117">
        <v>70.246487419882371</v>
      </c>
      <c r="I69" s="120"/>
      <c r="J69" s="120">
        <v>28.792465108743876</v>
      </c>
      <c r="K69" s="120">
        <v>69.396883587498976</v>
      </c>
      <c r="L69" s="113"/>
      <c r="M69" s="120">
        <v>4.9814712991658636</v>
      </c>
      <c r="N69" s="120">
        <v>39.818961492566501</v>
      </c>
      <c r="O69" s="120">
        <v>55.199567208267631</v>
      </c>
      <c r="P69" s="113"/>
      <c r="Q69" s="120"/>
      <c r="R69" s="120">
        <v>44.432175626696505</v>
      </c>
      <c r="S69" s="120">
        <v>53.379560784003829</v>
      </c>
      <c r="T69" s="138"/>
      <c r="U69" s="120">
        <v>5.3978778195565198</v>
      </c>
      <c r="V69" s="120">
        <v>90.839111726636418</v>
      </c>
      <c r="W69" s="120">
        <v>3.7630104538070461</v>
      </c>
      <c r="X69" s="138"/>
      <c r="Y69" s="120">
        <v>2.689024675255081</v>
      </c>
      <c r="Z69" s="120">
        <v>36.0480839047814</v>
      </c>
      <c r="AA69" s="120">
        <v>61.26289141996353</v>
      </c>
      <c r="AB69" s="138"/>
      <c r="AC69" s="120">
        <v>4.919970653544226</v>
      </c>
      <c r="AD69" s="120">
        <v>29.838810819414352</v>
      </c>
      <c r="AE69" s="120">
        <v>65.241218527041426</v>
      </c>
      <c r="AF69" s="138"/>
      <c r="AG69" s="120">
        <v>5.6066055910493438</v>
      </c>
      <c r="AH69" s="120">
        <v>53.428527602929201</v>
      </c>
      <c r="AI69" s="120">
        <v>40.964866806021469</v>
      </c>
    </row>
    <row r="70" spans="2:35" ht="12.75" customHeight="1" x14ac:dyDescent="0.25">
      <c r="B70" s="160" t="s">
        <v>24</v>
      </c>
      <c r="C70" s="5" t="s">
        <v>14</v>
      </c>
      <c r="D70" s="119">
        <v>100</v>
      </c>
      <c r="E70" s="117"/>
      <c r="F70" s="117">
        <v>19.149129933474835</v>
      </c>
      <c r="G70" s="117">
        <v>79.584110516824538</v>
      </c>
      <c r="I70" s="120"/>
      <c r="J70" s="120">
        <v>26.949608604173392</v>
      </c>
      <c r="K70" s="120">
        <v>71.1934095866674</v>
      </c>
      <c r="L70" s="113"/>
      <c r="M70" s="120"/>
      <c r="N70" s="120">
        <v>34.699134476847831</v>
      </c>
      <c r="O70" s="120">
        <v>62.151308250991569</v>
      </c>
      <c r="P70" s="113"/>
      <c r="Q70" s="120"/>
      <c r="R70" s="120">
        <v>41.022447064611242</v>
      </c>
      <c r="S70" s="120">
        <v>55.745172867970247</v>
      </c>
      <c r="T70" s="138"/>
      <c r="U70" s="120">
        <v>5.1010524755850817</v>
      </c>
      <c r="V70" s="120">
        <v>90.893112907268716</v>
      </c>
      <c r="W70" s="120">
        <v>4.0058346171462009</v>
      </c>
      <c r="X70" s="138"/>
      <c r="Y70" s="120"/>
      <c r="Z70" s="120">
        <v>31.16171749608511</v>
      </c>
      <c r="AA70" s="120">
        <v>66.672116874540549</v>
      </c>
      <c r="AB70" s="138"/>
      <c r="AC70" s="120">
        <v>4.005895364127535</v>
      </c>
      <c r="AD70" s="120">
        <v>28.853589321512079</v>
      </c>
      <c r="AE70" s="120">
        <v>67.140515314360385</v>
      </c>
      <c r="AF70" s="138"/>
      <c r="AG70" s="120"/>
      <c r="AH70" s="120">
        <v>53.956596133870413</v>
      </c>
      <c r="AI70" s="120">
        <v>43.30603914676766</v>
      </c>
    </row>
    <row r="71" spans="2:35" ht="12.75" customHeight="1" x14ac:dyDescent="0.25">
      <c r="B71" s="161"/>
      <c r="C71" s="5" t="s">
        <v>15</v>
      </c>
      <c r="D71" s="119">
        <v>100</v>
      </c>
      <c r="E71" s="117"/>
      <c r="F71" s="117">
        <v>28.615737665735757</v>
      </c>
      <c r="G71" s="117">
        <v>70.53310554079512</v>
      </c>
      <c r="I71" s="120"/>
      <c r="J71" s="120">
        <v>28.241241389344786</v>
      </c>
      <c r="K71" s="120">
        <v>69.661613673824689</v>
      </c>
      <c r="L71" s="113"/>
      <c r="M71" s="120">
        <v>5.0421167514687681</v>
      </c>
      <c r="N71" s="120">
        <v>39.494943744917052</v>
      </c>
      <c r="O71" s="120">
        <v>55.462939503614173</v>
      </c>
      <c r="P71" s="113"/>
      <c r="Q71" s="120">
        <v>2.531187467829763</v>
      </c>
      <c r="R71" s="120">
        <v>44.458130399859435</v>
      </c>
      <c r="S71" s="120">
        <v>53.010682132310805</v>
      </c>
      <c r="T71" s="138"/>
      <c r="U71" s="120">
        <v>5.5580561163773616</v>
      </c>
      <c r="V71" s="120">
        <v>91.05168972598463</v>
      </c>
      <c r="W71" s="120">
        <v>3.3902541576380134</v>
      </c>
      <c r="X71" s="138"/>
      <c r="Y71" s="120"/>
      <c r="Z71" s="120">
        <v>36.079820152872557</v>
      </c>
      <c r="AA71" s="120">
        <v>61.413480882548889</v>
      </c>
      <c r="AB71" s="138"/>
      <c r="AC71" s="120">
        <v>4.2240648854333243</v>
      </c>
      <c r="AD71" s="120">
        <v>29.910024661260408</v>
      </c>
      <c r="AE71" s="120">
        <v>65.86591045330627</v>
      </c>
      <c r="AF71" s="138"/>
      <c r="AG71" s="120">
        <v>5.8694782439991693</v>
      </c>
      <c r="AH71" s="120">
        <v>51.835161814554972</v>
      </c>
      <c r="AI71" s="120">
        <v>42.295359941445852</v>
      </c>
    </row>
    <row r="72" spans="2:35" ht="12.75" customHeight="1" x14ac:dyDescent="0.25">
      <c r="B72" s="161"/>
      <c r="C72" s="5" t="s">
        <v>16</v>
      </c>
      <c r="D72" s="119">
        <v>100</v>
      </c>
      <c r="E72" s="117"/>
      <c r="F72" s="117">
        <v>27.319443121808341</v>
      </c>
      <c r="G72" s="117">
        <v>71.813394517065817</v>
      </c>
      <c r="I72" s="120"/>
      <c r="J72" s="120">
        <v>30.382450897674261</v>
      </c>
      <c r="K72" s="120">
        <v>66.846681387439759</v>
      </c>
      <c r="L72" s="113"/>
      <c r="M72" s="120">
        <v>3.8341528186496285</v>
      </c>
      <c r="N72" s="120">
        <v>33.268107346274704</v>
      </c>
      <c r="O72" s="120">
        <v>62.897739835075669</v>
      </c>
      <c r="P72" s="113"/>
      <c r="Q72" s="120">
        <v>3.3293096472795112</v>
      </c>
      <c r="R72" s="120">
        <v>42.006445921327519</v>
      </c>
      <c r="S72" s="120">
        <v>54.664244431392973</v>
      </c>
      <c r="T72" s="138"/>
      <c r="U72" s="120">
        <v>10.253251229613896</v>
      </c>
      <c r="V72" s="120">
        <v>83.793795873477222</v>
      </c>
      <c r="W72" s="120">
        <v>5.9529528969088856</v>
      </c>
      <c r="X72" s="138"/>
      <c r="Y72" s="120">
        <v>4.0560507265476238</v>
      </c>
      <c r="Z72" s="120">
        <v>34.380319605569568</v>
      </c>
      <c r="AA72" s="120">
        <v>61.563629667882793</v>
      </c>
      <c r="AB72" s="138"/>
      <c r="AC72" s="120">
        <v>7.0101179520716563</v>
      </c>
      <c r="AD72" s="120">
        <v>26.20816416264919</v>
      </c>
      <c r="AE72" s="120">
        <v>66.781717885279164</v>
      </c>
      <c r="AF72" s="138"/>
      <c r="AG72" s="120">
        <v>6.088668351572097</v>
      </c>
      <c r="AH72" s="120">
        <v>56.202694747280212</v>
      </c>
      <c r="AI72" s="120">
        <v>37.708636901147692</v>
      </c>
    </row>
    <row r="73" spans="2:35" ht="12.75" customHeight="1" x14ac:dyDescent="0.25">
      <c r="B73" s="162"/>
      <c r="C73" s="5" t="s">
        <v>17</v>
      </c>
      <c r="D73" s="119">
        <v>100</v>
      </c>
      <c r="E73" s="117"/>
      <c r="F73" s="117">
        <v>35.107661323399448</v>
      </c>
      <c r="G73" s="117">
        <v>63.167522014776708</v>
      </c>
      <c r="I73" s="120">
        <v>3.6251792166335219</v>
      </c>
      <c r="J73" s="120">
        <v>38.521953300542066</v>
      </c>
      <c r="K73" s="120">
        <v>57.852867482824408</v>
      </c>
      <c r="L73" s="113"/>
      <c r="M73" s="120">
        <v>4.2542002701269501</v>
      </c>
      <c r="N73" s="120">
        <v>44.548429548004485</v>
      </c>
      <c r="O73" s="120">
        <v>51.197370181868564</v>
      </c>
      <c r="P73" s="113"/>
      <c r="Q73" s="120">
        <v>2.85744892164568</v>
      </c>
      <c r="R73" s="120">
        <v>52.055193117891093</v>
      </c>
      <c r="S73" s="120">
        <v>45.087357960463216</v>
      </c>
      <c r="T73" s="138"/>
      <c r="U73" s="120">
        <v>5.5943826844633708</v>
      </c>
      <c r="V73" s="120">
        <v>90.507445939687102</v>
      </c>
      <c r="W73" s="120">
        <v>3.8981713758495267</v>
      </c>
      <c r="X73" s="138"/>
      <c r="Y73" s="120">
        <v>3.505044079130089</v>
      </c>
      <c r="Z73" s="120">
        <v>45.20731937749364</v>
      </c>
      <c r="AA73" s="120">
        <v>51.287636543376266</v>
      </c>
      <c r="AB73" s="138"/>
      <c r="AC73" s="120">
        <v>7.8993121467148448</v>
      </c>
      <c r="AD73" s="120">
        <v>32.373861976185019</v>
      </c>
      <c r="AE73" s="120">
        <v>59.72682587710014</v>
      </c>
      <c r="AF73" s="138"/>
      <c r="AG73" s="120">
        <v>4.4372964880581911</v>
      </c>
      <c r="AH73" s="120">
        <v>62.341026756658934</v>
      </c>
      <c r="AI73" s="120">
        <v>33.221676755282878</v>
      </c>
    </row>
    <row r="74" spans="2:35" ht="12.75" customHeight="1" x14ac:dyDescent="0.25">
      <c r="B74" s="21"/>
      <c r="C74" s="15"/>
      <c r="D74" s="15"/>
      <c r="E74" s="16"/>
      <c r="F74" s="16"/>
      <c r="G74" s="16"/>
      <c r="I74" s="16"/>
      <c r="J74" s="16"/>
      <c r="K74" s="16"/>
      <c r="M74" s="16"/>
      <c r="N74" s="16"/>
      <c r="O74" s="16"/>
      <c r="Q74" s="16"/>
      <c r="R74" s="16"/>
      <c r="S74" s="16"/>
      <c r="U74" s="16"/>
      <c r="V74" s="16"/>
      <c r="W74" s="16"/>
      <c r="Y74" s="16"/>
      <c r="Z74" s="16"/>
      <c r="AA74" s="16"/>
      <c r="AC74" s="16"/>
      <c r="AD74" s="16"/>
      <c r="AE74" s="16"/>
      <c r="AG74" s="16"/>
      <c r="AH74" s="16"/>
      <c r="AI74" s="16"/>
    </row>
    <row r="75" spans="2:35" ht="12.75" customHeight="1" x14ac:dyDescent="0.25">
      <c r="B75" s="21"/>
      <c r="C75" s="15"/>
      <c r="D75" s="15"/>
      <c r="E75" s="16"/>
      <c r="F75" s="16"/>
      <c r="G75" s="16"/>
      <c r="I75" s="16"/>
      <c r="J75" s="16"/>
      <c r="K75" s="16"/>
      <c r="M75" s="16"/>
      <c r="N75" s="16"/>
      <c r="O75" s="16"/>
      <c r="Q75" s="16"/>
      <c r="R75" s="16"/>
      <c r="S75" s="16"/>
      <c r="U75" s="16"/>
      <c r="V75" s="16"/>
      <c r="W75" s="16"/>
      <c r="Y75" s="16"/>
      <c r="Z75" s="16"/>
      <c r="AA75" s="16"/>
      <c r="AC75" s="16"/>
      <c r="AD75" s="16"/>
      <c r="AE75" s="16"/>
      <c r="AG75" s="16"/>
      <c r="AH75" s="16"/>
      <c r="AI75" s="16"/>
    </row>
    <row r="76" spans="2:35" ht="12.75" customHeight="1" x14ac:dyDescent="0.25">
      <c r="R76" s="8"/>
      <c r="S76" s="8"/>
      <c r="U76" s="8"/>
      <c r="V76" s="8"/>
      <c r="W76" s="8"/>
      <c r="Y76" s="8"/>
      <c r="Z76" s="8"/>
      <c r="AA76" s="8"/>
      <c r="AC76" s="8"/>
      <c r="AD76" s="8"/>
      <c r="AE76" s="8"/>
      <c r="AG76" s="8"/>
      <c r="AH76" s="8"/>
      <c r="AI76" s="8"/>
    </row>
    <row r="77" spans="2:35" ht="12.75" customHeight="1" x14ac:dyDescent="0.25">
      <c r="B77" s="194" t="s">
        <v>27</v>
      </c>
      <c r="C77" s="195"/>
      <c r="D77" s="198" t="s">
        <v>275</v>
      </c>
      <c r="E77" s="198"/>
      <c r="F77" s="198"/>
      <c r="G77" s="198"/>
      <c r="I77" s="203" t="s">
        <v>274</v>
      </c>
      <c r="J77" s="204"/>
      <c r="K77" s="205"/>
      <c r="M77" s="203" t="s">
        <v>273</v>
      </c>
      <c r="N77" s="204"/>
      <c r="O77" s="205"/>
      <c r="P77" s="115"/>
      <c r="Q77" s="203" t="s">
        <v>272</v>
      </c>
      <c r="R77" s="204"/>
      <c r="S77" s="205"/>
      <c r="U77" s="203" t="s">
        <v>271</v>
      </c>
      <c r="V77" s="204"/>
      <c r="W77" s="205"/>
      <c r="Y77" s="203" t="s">
        <v>270</v>
      </c>
      <c r="Z77" s="204"/>
      <c r="AA77" s="205"/>
      <c r="AC77" s="203" t="s">
        <v>269</v>
      </c>
      <c r="AD77" s="204"/>
      <c r="AE77" s="205"/>
      <c r="AG77" s="203" t="s">
        <v>268</v>
      </c>
      <c r="AH77" s="204"/>
      <c r="AI77" s="205"/>
    </row>
    <row r="78" spans="2:35" ht="44.1" customHeight="1" x14ac:dyDescent="0.25">
      <c r="B78" s="196"/>
      <c r="C78" s="197"/>
      <c r="D78" s="126" t="s">
        <v>19</v>
      </c>
      <c r="E78" s="126" t="s">
        <v>267</v>
      </c>
      <c r="F78" s="126" t="s">
        <v>266</v>
      </c>
      <c r="G78" s="126" t="s">
        <v>265</v>
      </c>
      <c r="I78" s="126" t="s">
        <v>267</v>
      </c>
      <c r="J78" s="126" t="s">
        <v>266</v>
      </c>
      <c r="K78" s="126" t="s">
        <v>265</v>
      </c>
      <c r="M78" s="126" t="s">
        <v>267</v>
      </c>
      <c r="N78" s="126" t="s">
        <v>266</v>
      </c>
      <c r="O78" s="126" t="s">
        <v>265</v>
      </c>
      <c r="Q78" s="126" t="s">
        <v>267</v>
      </c>
      <c r="R78" s="126" t="s">
        <v>266</v>
      </c>
      <c r="S78" s="126" t="s">
        <v>265</v>
      </c>
      <c r="U78" s="126" t="s">
        <v>267</v>
      </c>
      <c r="V78" s="126" t="s">
        <v>266</v>
      </c>
      <c r="W78" s="126" t="s">
        <v>265</v>
      </c>
      <c r="Y78" s="126" t="s">
        <v>267</v>
      </c>
      <c r="Z78" s="126" t="s">
        <v>266</v>
      </c>
      <c r="AA78" s="126" t="s">
        <v>265</v>
      </c>
      <c r="AC78" s="126" t="s">
        <v>267</v>
      </c>
      <c r="AD78" s="126" t="s">
        <v>266</v>
      </c>
      <c r="AE78" s="126" t="s">
        <v>265</v>
      </c>
      <c r="AG78" s="126" t="s">
        <v>267</v>
      </c>
      <c r="AH78" s="126" t="s">
        <v>266</v>
      </c>
      <c r="AI78" s="126" t="s">
        <v>265</v>
      </c>
    </row>
    <row r="79" spans="2:35" ht="12.75" customHeight="1" x14ac:dyDescent="0.25">
      <c r="B79" s="160" t="s">
        <v>21</v>
      </c>
      <c r="C79" s="105" t="s">
        <v>19</v>
      </c>
      <c r="D79" s="2">
        <f t="shared" ref="D79:D97" si="1">SUM(E79:G79)</f>
        <v>1359</v>
      </c>
      <c r="E79" s="2">
        <f>SUM(E80:E81)</f>
        <v>17</v>
      </c>
      <c r="F79" s="2">
        <f>SUM(F80:F81)</f>
        <v>382</v>
      </c>
      <c r="G79" s="2">
        <f>SUM(G80:G81)</f>
        <v>960</v>
      </c>
      <c r="I79" s="2">
        <f>SUM(I80:I81)</f>
        <v>35</v>
      </c>
      <c r="J79" s="2">
        <f>SUM(J80:J81)</f>
        <v>424</v>
      </c>
      <c r="K79" s="2">
        <f>SUM(K80:K81)</f>
        <v>908</v>
      </c>
      <c r="M79" s="2">
        <f>SUM(M80:M81)</f>
        <v>54</v>
      </c>
      <c r="N79" s="2">
        <f>SUM(N80:N81)</f>
        <v>528</v>
      </c>
      <c r="O79" s="2">
        <f>SUM(O80:O81)</f>
        <v>812</v>
      </c>
      <c r="Q79" s="2">
        <f>SUM(Q80:Q81)</f>
        <v>42</v>
      </c>
      <c r="R79" s="2">
        <f>SUM(R80:R81)</f>
        <v>622</v>
      </c>
      <c r="S79" s="2">
        <f>SUM(S80:S81)</f>
        <v>709</v>
      </c>
      <c r="U79" s="2">
        <f>SUM(U80:U81)</f>
        <v>100</v>
      </c>
      <c r="V79" s="2">
        <f>SUM(V80:V81)</f>
        <v>1316</v>
      </c>
      <c r="W79" s="2">
        <f>SUM(W80:W81)</f>
        <v>59</v>
      </c>
      <c r="Y79" s="2">
        <f>SUM(Y80:Y81)</f>
        <v>43</v>
      </c>
      <c r="Z79" s="2">
        <f>SUM(Z80:Z81)</f>
        <v>518</v>
      </c>
      <c r="AA79" s="2">
        <f>SUM(AA80:AA81)</f>
        <v>831</v>
      </c>
      <c r="AC79" s="2">
        <f>SUM(AC80:AC81)</f>
        <v>83</v>
      </c>
      <c r="AD79" s="2">
        <f>SUM(AD80:AD81)</f>
        <v>418</v>
      </c>
      <c r="AE79" s="2">
        <f>SUM(AE80:AE81)</f>
        <v>915</v>
      </c>
      <c r="AG79" s="2">
        <f>SUM(AG80:AG81)</f>
        <v>64</v>
      </c>
      <c r="AH79" s="2">
        <f>SUM(AH80:AH81)</f>
        <v>722</v>
      </c>
      <c r="AI79" s="2">
        <f>SUM(AI80:AI81)</f>
        <v>499</v>
      </c>
    </row>
    <row r="80" spans="2:35" ht="12.75" customHeight="1" x14ac:dyDescent="0.25">
      <c r="B80" s="161"/>
      <c r="C80" s="5" t="s">
        <v>2</v>
      </c>
      <c r="D80" s="2">
        <f t="shared" si="1"/>
        <v>699</v>
      </c>
      <c r="E80" s="3">
        <v>11</v>
      </c>
      <c r="F80" s="3">
        <v>233</v>
      </c>
      <c r="G80" s="3">
        <v>455</v>
      </c>
      <c r="I80" s="3">
        <v>22</v>
      </c>
      <c r="J80" s="3">
        <v>270</v>
      </c>
      <c r="K80" s="3">
        <v>406</v>
      </c>
      <c r="M80" s="3">
        <v>39</v>
      </c>
      <c r="N80" s="3">
        <v>297</v>
      </c>
      <c r="O80" s="3">
        <v>374</v>
      </c>
      <c r="Q80" s="3">
        <v>26</v>
      </c>
      <c r="R80" s="3">
        <v>357</v>
      </c>
      <c r="S80" s="3">
        <v>324</v>
      </c>
      <c r="U80" s="3">
        <v>52</v>
      </c>
      <c r="V80" s="3">
        <v>672</v>
      </c>
      <c r="W80" s="3">
        <v>27</v>
      </c>
      <c r="Y80" s="3">
        <v>23</v>
      </c>
      <c r="Z80" s="3">
        <v>323</v>
      </c>
      <c r="AA80" s="3">
        <v>364</v>
      </c>
      <c r="AC80" s="3">
        <v>43</v>
      </c>
      <c r="AD80" s="3">
        <v>260</v>
      </c>
      <c r="AE80" s="3">
        <v>414</v>
      </c>
      <c r="AG80" s="3">
        <v>47</v>
      </c>
      <c r="AH80" s="3">
        <v>418</v>
      </c>
      <c r="AI80" s="3">
        <v>203</v>
      </c>
    </row>
    <row r="81" spans="2:35" ht="12.75" customHeight="1" x14ac:dyDescent="0.25">
      <c r="B81" s="162"/>
      <c r="C81" s="5" t="s">
        <v>3</v>
      </c>
      <c r="D81" s="114">
        <f t="shared" si="1"/>
        <v>660</v>
      </c>
      <c r="E81" s="3">
        <v>6</v>
      </c>
      <c r="F81" s="3">
        <v>149</v>
      </c>
      <c r="G81" s="3">
        <v>505</v>
      </c>
      <c r="I81" s="3">
        <v>13</v>
      </c>
      <c r="J81" s="3">
        <v>154</v>
      </c>
      <c r="K81" s="3">
        <v>502</v>
      </c>
      <c r="M81" s="3">
        <v>15</v>
      </c>
      <c r="N81" s="3">
        <v>231</v>
      </c>
      <c r="O81" s="3">
        <v>438</v>
      </c>
      <c r="Q81" s="3">
        <v>16</v>
      </c>
      <c r="R81" s="3">
        <v>265</v>
      </c>
      <c r="S81" s="3">
        <v>385</v>
      </c>
      <c r="U81" s="3">
        <v>48</v>
      </c>
      <c r="V81" s="3">
        <v>644</v>
      </c>
      <c r="W81" s="3">
        <v>32</v>
      </c>
      <c r="Y81" s="3">
        <v>20</v>
      </c>
      <c r="Z81" s="3">
        <v>195</v>
      </c>
      <c r="AA81" s="3">
        <v>467</v>
      </c>
      <c r="AC81" s="3">
        <v>40</v>
      </c>
      <c r="AD81" s="3">
        <v>158</v>
      </c>
      <c r="AE81" s="3">
        <v>501</v>
      </c>
      <c r="AG81" s="3">
        <v>17</v>
      </c>
      <c r="AH81" s="3">
        <v>304</v>
      </c>
      <c r="AI81" s="3">
        <v>296</v>
      </c>
    </row>
    <row r="82" spans="2:35" ht="12.75" customHeight="1" x14ac:dyDescent="0.25">
      <c r="B82" s="160" t="s">
        <v>22</v>
      </c>
      <c r="C82" s="5" t="s">
        <v>4</v>
      </c>
      <c r="D82" s="114">
        <f t="shared" si="1"/>
        <v>231</v>
      </c>
      <c r="E82" s="3">
        <v>3</v>
      </c>
      <c r="F82" s="3">
        <v>95</v>
      </c>
      <c r="G82" s="3">
        <v>133</v>
      </c>
      <c r="I82" s="3">
        <v>8</v>
      </c>
      <c r="J82" s="3">
        <v>93</v>
      </c>
      <c r="K82" s="3">
        <v>142</v>
      </c>
      <c r="M82" s="3">
        <v>11</v>
      </c>
      <c r="N82" s="3">
        <v>117</v>
      </c>
      <c r="O82" s="3">
        <v>116</v>
      </c>
      <c r="Q82" s="3">
        <v>6</v>
      </c>
      <c r="R82" s="3">
        <v>129</v>
      </c>
      <c r="S82" s="3">
        <v>109</v>
      </c>
      <c r="U82" s="3">
        <v>12</v>
      </c>
      <c r="V82" s="3">
        <v>233</v>
      </c>
      <c r="W82" s="3">
        <v>14</v>
      </c>
      <c r="Y82" s="3">
        <v>4</v>
      </c>
      <c r="Z82" s="3">
        <v>110</v>
      </c>
      <c r="AA82" s="3">
        <v>130</v>
      </c>
      <c r="AC82" s="3">
        <v>16</v>
      </c>
      <c r="AD82" s="3">
        <v>95</v>
      </c>
      <c r="AE82" s="3">
        <v>135</v>
      </c>
      <c r="AG82" s="3">
        <v>5</v>
      </c>
      <c r="AH82" s="3">
        <v>129</v>
      </c>
      <c r="AI82" s="3">
        <v>97</v>
      </c>
    </row>
    <row r="83" spans="2:35" ht="12.75" customHeight="1" x14ac:dyDescent="0.25">
      <c r="B83" s="161"/>
      <c r="C83" s="5" t="s">
        <v>5</v>
      </c>
      <c r="D83" s="114">
        <f t="shared" si="1"/>
        <v>310</v>
      </c>
      <c r="E83" s="3">
        <v>6</v>
      </c>
      <c r="F83" s="3">
        <v>97</v>
      </c>
      <c r="G83" s="3">
        <v>207</v>
      </c>
      <c r="I83" s="3">
        <v>11</v>
      </c>
      <c r="J83" s="3">
        <v>105</v>
      </c>
      <c r="K83" s="3">
        <v>197</v>
      </c>
      <c r="M83" s="3">
        <v>16</v>
      </c>
      <c r="N83" s="3">
        <v>122</v>
      </c>
      <c r="O83" s="3">
        <v>182</v>
      </c>
      <c r="Q83" s="3">
        <v>10</v>
      </c>
      <c r="R83" s="3">
        <v>146</v>
      </c>
      <c r="S83" s="3">
        <v>159</v>
      </c>
      <c r="U83" s="3">
        <v>20</v>
      </c>
      <c r="V83" s="3">
        <v>300</v>
      </c>
      <c r="W83" s="3">
        <v>10</v>
      </c>
      <c r="Y83" s="3">
        <v>12</v>
      </c>
      <c r="Z83" s="3">
        <v>125</v>
      </c>
      <c r="AA83" s="3">
        <v>182</v>
      </c>
      <c r="AC83" s="3">
        <v>15</v>
      </c>
      <c r="AD83" s="3">
        <v>105</v>
      </c>
      <c r="AE83" s="3">
        <v>201</v>
      </c>
      <c r="AG83" s="3">
        <v>12</v>
      </c>
      <c r="AH83" s="3">
        <v>175</v>
      </c>
      <c r="AI83" s="3">
        <v>98</v>
      </c>
    </row>
    <row r="84" spans="2:35" ht="12.75" customHeight="1" x14ac:dyDescent="0.25">
      <c r="B84" s="161"/>
      <c r="C84" s="5" t="s">
        <v>6</v>
      </c>
      <c r="D84" s="114">
        <f t="shared" si="1"/>
        <v>404</v>
      </c>
      <c r="E84" s="3">
        <v>3</v>
      </c>
      <c r="F84" s="3">
        <v>109</v>
      </c>
      <c r="G84" s="3">
        <v>292</v>
      </c>
      <c r="I84" s="3">
        <v>9</v>
      </c>
      <c r="J84" s="3">
        <v>113</v>
      </c>
      <c r="K84" s="3">
        <v>284</v>
      </c>
      <c r="M84" s="3">
        <v>13</v>
      </c>
      <c r="N84" s="3">
        <v>162</v>
      </c>
      <c r="O84" s="3">
        <v>242</v>
      </c>
      <c r="Q84" s="3">
        <v>14</v>
      </c>
      <c r="R84" s="3">
        <v>180</v>
      </c>
      <c r="S84" s="3">
        <v>221</v>
      </c>
      <c r="U84" s="3">
        <v>21</v>
      </c>
      <c r="V84" s="3">
        <v>409</v>
      </c>
      <c r="W84" s="3">
        <v>9</v>
      </c>
      <c r="Y84" s="3">
        <v>16</v>
      </c>
      <c r="Z84" s="3">
        <v>138</v>
      </c>
      <c r="AA84" s="3">
        <v>261</v>
      </c>
      <c r="AC84" s="3">
        <v>27</v>
      </c>
      <c r="AD84" s="3">
        <v>109</v>
      </c>
      <c r="AE84" s="3">
        <v>295</v>
      </c>
      <c r="AG84" s="3">
        <v>27</v>
      </c>
      <c r="AH84" s="3">
        <v>207</v>
      </c>
      <c r="AI84" s="3">
        <v>154</v>
      </c>
    </row>
    <row r="85" spans="2:35" ht="12.75" customHeight="1" x14ac:dyDescent="0.25">
      <c r="B85" s="162"/>
      <c r="C85" s="5" t="s">
        <v>7</v>
      </c>
      <c r="D85" s="114">
        <f t="shared" si="1"/>
        <v>414</v>
      </c>
      <c r="E85" s="3">
        <v>5</v>
      </c>
      <c r="F85" s="3">
        <v>81</v>
      </c>
      <c r="G85" s="3">
        <v>328</v>
      </c>
      <c r="I85" s="3">
        <v>7</v>
      </c>
      <c r="J85" s="3">
        <v>113</v>
      </c>
      <c r="K85" s="3">
        <v>285</v>
      </c>
      <c r="M85" s="3">
        <v>14</v>
      </c>
      <c r="N85" s="3">
        <v>127</v>
      </c>
      <c r="O85" s="3">
        <v>272</v>
      </c>
      <c r="Q85" s="3">
        <v>12</v>
      </c>
      <c r="R85" s="3">
        <v>167</v>
      </c>
      <c r="S85" s="3">
        <v>220</v>
      </c>
      <c r="U85" s="3">
        <v>47</v>
      </c>
      <c r="V85" s="3">
        <v>374</v>
      </c>
      <c r="W85" s="3">
        <v>26</v>
      </c>
      <c r="Y85" s="3">
        <v>11</v>
      </c>
      <c r="Z85" s="3">
        <v>145</v>
      </c>
      <c r="AA85" s="3">
        <v>258</v>
      </c>
      <c r="AC85" s="3">
        <v>25</v>
      </c>
      <c r="AD85" s="3">
        <v>109</v>
      </c>
      <c r="AE85" s="3">
        <v>284</v>
      </c>
      <c r="AG85" s="3">
        <v>20</v>
      </c>
      <c r="AH85" s="3">
        <v>211</v>
      </c>
      <c r="AI85" s="3">
        <v>150</v>
      </c>
    </row>
    <row r="86" spans="2:35" ht="12.75" customHeight="1" x14ac:dyDescent="0.25">
      <c r="B86" s="160" t="s">
        <v>23</v>
      </c>
      <c r="C86" s="5" t="s">
        <v>8</v>
      </c>
      <c r="D86" s="114">
        <f t="shared" si="1"/>
        <v>629</v>
      </c>
      <c r="E86" s="3">
        <v>12</v>
      </c>
      <c r="F86" s="3">
        <v>156</v>
      </c>
      <c r="G86" s="3">
        <v>461</v>
      </c>
      <c r="I86" s="3">
        <v>25</v>
      </c>
      <c r="J86" s="3">
        <v>186</v>
      </c>
      <c r="K86" s="3">
        <v>406</v>
      </c>
      <c r="M86" s="3">
        <v>31</v>
      </c>
      <c r="N86" s="3">
        <v>236</v>
      </c>
      <c r="O86" s="3">
        <v>373</v>
      </c>
      <c r="Q86" s="3">
        <v>30</v>
      </c>
      <c r="R86" s="3">
        <v>287</v>
      </c>
      <c r="S86" s="3">
        <v>307</v>
      </c>
      <c r="U86" s="3">
        <v>79</v>
      </c>
      <c r="V86" s="3">
        <v>570</v>
      </c>
      <c r="W86" s="3">
        <v>37</v>
      </c>
      <c r="Y86" s="3">
        <v>33</v>
      </c>
      <c r="Z86" s="3">
        <v>264</v>
      </c>
      <c r="AA86" s="3">
        <v>343</v>
      </c>
      <c r="AC86" s="3">
        <v>60</v>
      </c>
      <c r="AD86" s="3">
        <v>201</v>
      </c>
      <c r="AE86" s="3">
        <v>390</v>
      </c>
      <c r="AG86" s="3">
        <v>36</v>
      </c>
      <c r="AH86" s="3">
        <v>325</v>
      </c>
      <c r="AI86" s="3">
        <v>220</v>
      </c>
    </row>
    <row r="87" spans="2:35" ht="12.75" customHeight="1" x14ac:dyDescent="0.25">
      <c r="B87" s="161"/>
      <c r="C87" s="5" t="s">
        <v>9</v>
      </c>
      <c r="D87" s="114">
        <f t="shared" si="1"/>
        <v>416</v>
      </c>
      <c r="E87" s="3">
        <v>5</v>
      </c>
      <c r="F87" s="3">
        <v>136</v>
      </c>
      <c r="G87" s="3">
        <v>275</v>
      </c>
      <c r="I87" s="3">
        <v>8</v>
      </c>
      <c r="J87" s="3">
        <v>152</v>
      </c>
      <c r="K87" s="3">
        <v>267</v>
      </c>
      <c r="M87" s="3">
        <v>18</v>
      </c>
      <c r="N87" s="3">
        <v>157</v>
      </c>
      <c r="O87" s="3">
        <v>250</v>
      </c>
      <c r="Q87" s="3">
        <v>11</v>
      </c>
      <c r="R87" s="3">
        <v>195</v>
      </c>
      <c r="S87" s="3">
        <v>219</v>
      </c>
      <c r="U87" s="3">
        <v>16</v>
      </c>
      <c r="V87" s="3">
        <v>418</v>
      </c>
      <c r="W87" s="3">
        <v>15</v>
      </c>
      <c r="Y87" s="3">
        <v>8</v>
      </c>
      <c r="Z87" s="3">
        <v>158</v>
      </c>
      <c r="AA87" s="3">
        <v>260</v>
      </c>
      <c r="AC87" s="3">
        <v>16</v>
      </c>
      <c r="AD87" s="3">
        <v>137</v>
      </c>
      <c r="AE87" s="3">
        <v>274</v>
      </c>
      <c r="AG87" s="3">
        <v>18</v>
      </c>
      <c r="AH87" s="3">
        <v>233</v>
      </c>
      <c r="AI87" s="3">
        <v>150</v>
      </c>
    </row>
    <row r="88" spans="2:35" ht="12.75" customHeight="1" x14ac:dyDescent="0.25">
      <c r="B88" s="161"/>
      <c r="C88" s="5" t="s">
        <v>10</v>
      </c>
      <c r="D88" s="114">
        <f t="shared" si="1"/>
        <v>310</v>
      </c>
      <c r="E88" s="3">
        <v>0</v>
      </c>
      <c r="F88" s="3">
        <v>90</v>
      </c>
      <c r="G88" s="3">
        <v>220</v>
      </c>
      <c r="I88" s="3">
        <v>1</v>
      </c>
      <c r="J88" s="3">
        <v>86</v>
      </c>
      <c r="K88" s="3">
        <v>232</v>
      </c>
      <c r="M88" s="3">
        <v>4</v>
      </c>
      <c r="N88" s="3">
        <v>135</v>
      </c>
      <c r="O88" s="3">
        <v>186</v>
      </c>
      <c r="Q88" s="3">
        <v>1</v>
      </c>
      <c r="R88" s="3">
        <v>139</v>
      </c>
      <c r="S88" s="3">
        <v>181</v>
      </c>
      <c r="U88" s="3">
        <v>5</v>
      </c>
      <c r="V88" s="3">
        <v>324</v>
      </c>
      <c r="W88" s="3">
        <v>7</v>
      </c>
      <c r="Y88" s="3">
        <v>2</v>
      </c>
      <c r="Z88" s="3">
        <v>94</v>
      </c>
      <c r="AA88" s="3">
        <v>226</v>
      </c>
      <c r="AC88" s="3">
        <v>7</v>
      </c>
      <c r="AD88" s="3">
        <v>78</v>
      </c>
      <c r="AE88" s="3">
        <v>249</v>
      </c>
      <c r="AG88" s="3">
        <v>10</v>
      </c>
      <c r="AH88" s="3">
        <v>164</v>
      </c>
      <c r="AI88" s="3">
        <v>127</v>
      </c>
    </row>
    <row r="89" spans="2:35" ht="12.75" customHeight="1" x14ac:dyDescent="0.25">
      <c r="B89" s="160" t="s">
        <v>38</v>
      </c>
      <c r="C89" s="5" t="s">
        <v>37</v>
      </c>
      <c r="D89" s="114">
        <f t="shared" si="1"/>
        <v>1285</v>
      </c>
      <c r="E89" s="3">
        <v>11</v>
      </c>
      <c r="F89" s="3">
        <v>356</v>
      </c>
      <c r="G89" s="3">
        <v>918</v>
      </c>
      <c r="I89" s="3">
        <v>25</v>
      </c>
      <c r="J89" s="3">
        <v>390</v>
      </c>
      <c r="K89" s="3">
        <v>876</v>
      </c>
      <c r="M89" s="3">
        <v>44</v>
      </c>
      <c r="N89" s="3">
        <v>490</v>
      </c>
      <c r="O89" s="3">
        <v>781</v>
      </c>
      <c r="Q89" s="3">
        <v>31</v>
      </c>
      <c r="R89" s="3">
        <v>578</v>
      </c>
      <c r="S89" s="3">
        <v>685</v>
      </c>
      <c r="U89" s="3">
        <v>89</v>
      </c>
      <c r="V89" s="3">
        <v>1254</v>
      </c>
      <c r="W89" s="3">
        <v>52</v>
      </c>
      <c r="Y89" s="3">
        <v>40</v>
      </c>
      <c r="Z89" s="3">
        <v>472</v>
      </c>
      <c r="AA89" s="3">
        <v>803</v>
      </c>
      <c r="AC89" s="3">
        <v>73</v>
      </c>
      <c r="AD89" s="3">
        <v>386</v>
      </c>
      <c r="AE89" s="3">
        <v>881</v>
      </c>
      <c r="AG89" s="3">
        <v>56</v>
      </c>
      <c r="AH89" s="3">
        <v>685</v>
      </c>
      <c r="AI89" s="3">
        <v>474</v>
      </c>
    </row>
    <row r="90" spans="2:35" ht="12.75" customHeight="1" x14ac:dyDescent="0.25">
      <c r="B90" s="161"/>
      <c r="C90" s="5" t="s">
        <v>20</v>
      </c>
      <c r="D90" s="114">
        <f t="shared" si="1"/>
        <v>74</v>
      </c>
      <c r="E90" s="3">
        <v>6</v>
      </c>
      <c r="F90" s="3">
        <v>26</v>
      </c>
      <c r="G90" s="3">
        <v>42</v>
      </c>
      <c r="I90" s="3">
        <v>10</v>
      </c>
      <c r="J90" s="3">
        <v>34</v>
      </c>
      <c r="K90" s="3">
        <v>32</v>
      </c>
      <c r="M90" s="3">
        <v>10</v>
      </c>
      <c r="N90" s="3">
        <v>38</v>
      </c>
      <c r="O90" s="3">
        <v>31</v>
      </c>
      <c r="Q90" s="3">
        <v>11</v>
      </c>
      <c r="R90" s="3">
        <v>44</v>
      </c>
      <c r="S90" s="3">
        <v>24</v>
      </c>
      <c r="U90" s="3">
        <v>11</v>
      </c>
      <c r="V90" s="3">
        <v>62</v>
      </c>
      <c r="W90" s="3">
        <v>7</v>
      </c>
      <c r="Y90" s="3">
        <v>3</v>
      </c>
      <c r="Z90" s="3">
        <v>46</v>
      </c>
      <c r="AA90" s="3">
        <v>28</v>
      </c>
      <c r="AC90" s="3">
        <v>10</v>
      </c>
      <c r="AD90" s="3">
        <v>32</v>
      </c>
      <c r="AE90" s="3">
        <v>34</v>
      </c>
      <c r="AG90" s="3">
        <v>8</v>
      </c>
      <c r="AH90" s="3">
        <v>37</v>
      </c>
      <c r="AI90" s="3">
        <v>25</v>
      </c>
    </row>
    <row r="91" spans="2:35" ht="12.75" customHeight="1" x14ac:dyDescent="0.25">
      <c r="B91" s="160" t="s">
        <v>25</v>
      </c>
      <c r="C91" s="5" t="s">
        <v>11</v>
      </c>
      <c r="D91" s="114">
        <f t="shared" si="1"/>
        <v>407</v>
      </c>
      <c r="E91" s="3">
        <v>2</v>
      </c>
      <c r="F91" s="3">
        <v>92</v>
      </c>
      <c r="G91" s="3">
        <v>313</v>
      </c>
      <c r="I91" s="3">
        <v>6</v>
      </c>
      <c r="J91" s="3">
        <v>106</v>
      </c>
      <c r="K91" s="3">
        <v>297</v>
      </c>
      <c r="M91" s="3">
        <v>13</v>
      </c>
      <c r="N91" s="3">
        <v>140</v>
      </c>
      <c r="O91" s="3">
        <v>260</v>
      </c>
      <c r="Q91" s="3">
        <v>9</v>
      </c>
      <c r="R91" s="3">
        <v>169</v>
      </c>
      <c r="S91" s="3">
        <v>219</v>
      </c>
      <c r="U91" s="3">
        <v>27</v>
      </c>
      <c r="V91" s="3">
        <v>400</v>
      </c>
      <c r="W91" s="3">
        <v>11</v>
      </c>
      <c r="Y91" s="3">
        <v>8</v>
      </c>
      <c r="Z91" s="3">
        <v>136</v>
      </c>
      <c r="AA91" s="3">
        <v>272</v>
      </c>
      <c r="AC91" s="3">
        <v>27</v>
      </c>
      <c r="AD91" s="3">
        <v>106</v>
      </c>
      <c r="AE91" s="3">
        <v>290</v>
      </c>
      <c r="AG91" s="3">
        <v>16</v>
      </c>
      <c r="AH91" s="3">
        <v>214</v>
      </c>
      <c r="AI91" s="3">
        <v>149</v>
      </c>
    </row>
    <row r="92" spans="2:35" ht="12.75" customHeight="1" x14ac:dyDescent="0.25">
      <c r="B92" s="161"/>
      <c r="C92" s="5" t="s">
        <v>12</v>
      </c>
      <c r="D92" s="114">
        <f t="shared" si="1"/>
        <v>574</v>
      </c>
      <c r="E92" s="3">
        <v>13</v>
      </c>
      <c r="F92" s="3">
        <v>177</v>
      </c>
      <c r="G92" s="3">
        <v>384</v>
      </c>
      <c r="I92" s="3">
        <v>25</v>
      </c>
      <c r="J92" s="3">
        <v>205</v>
      </c>
      <c r="K92" s="3">
        <v>353</v>
      </c>
      <c r="M92" s="3">
        <v>24</v>
      </c>
      <c r="N92" s="3">
        <v>237</v>
      </c>
      <c r="O92" s="3">
        <v>337</v>
      </c>
      <c r="Q92" s="3">
        <v>26</v>
      </c>
      <c r="R92" s="3">
        <v>278</v>
      </c>
      <c r="S92" s="3">
        <v>285</v>
      </c>
      <c r="U92" s="3">
        <v>49</v>
      </c>
      <c r="V92" s="3">
        <v>551</v>
      </c>
      <c r="W92" s="3">
        <v>29</v>
      </c>
      <c r="Y92" s="3">
        <v>24</v>
      </c>
      <c r="Z92" s="3">
        <v>240</v>
      </c>
      <c r="AA92" s="3">
        <v>325</v>
      </c>
      <c r="AC92" s="3">
        <v>33</v>
      </c>
      <c r="AD92" s="3">
        <v>191</v>
      </c>
      <c r="AE92" s="3">
        <v>374</v>
      </c>
      <c r="AG92" s="3">
        <v>28</v>
      </c>
      <c r="AH92" s="3">
        <v>305</v>
      </c>
      <c r="AI92" s="3">
        <v>211</v>
      </c>
    </row>
    <row r="93" spans="2:35" ht="12.75" customHeight="1" x14ac:dyDescent="0.25">
      <c r="B93" s="162"/>
      <c r="C93" s="5" t="s">
        <v>13</v>
      </c>
      <c r="D93" s="114">
        <f t="shared" si="1"/>
        <v>378</v>
      </c>
      <c r="E93" s="3">
        <v>2</v>
      </c>
      <c r="F93" s="3">
        <v>113</v>
      </c>
      <c r="G93" s="3">
        <v>263</v>
      </c>
      <c r="I93" s="3">
        <v>4</v>
      </c>
      <c r="J93" s="3">
        <v>113</v>
      </c>
      <c r="K93" s="3">
        <v>258</v>
      </c>
      <c r="M93" s="3">
        <v>17</v>
      </c>
      <c r="N93" s="3">
        <v>151</v>
      </c>
      <c r="O93" s="3">
        <v>215</v>
      </c>
      <c r="Q93" s="3">
        <v>7</v>
      </c>
      <c r="R93" s="3">
        <v>175</v>
      </c>
      <c r="S93" s="3">
        <v>205</v>
      </c>
      <c r="U93" s="3">
        <v>24</v>
      </c>
      <c r="V93" s="3">
        <v>365</v>
      </c>
      <c r="W93" s="3">
        <v>19</v>
      </c>
      <c r="Y93" s="3">
        <v>11</v>
      </c>
      <c r="Z93" s="3">
        <v>142</v>
      </c>
      <c r="AA93" s="3">
        <v>234</v>
      </c>
      <c r="AC93" s="3">
        <v>23</v>
      </c>
      <c r="AD93" s="3">
        <v>121</v>
      </c>
      <c r="AE93" s="3">
        <v>251</v>
      </c>
      <c r="AG93" s="3">
        <v>20</v>
      </c>
      <c r="AH93" s="3">
        <v>203</v>
      </c>
      <c r="AI93" s="3">
        <v>139</v>
      </c>
    </row>
    <row r="94" spans="2:35" ht="12.75" customHeight="1" x14ac:dyDescent="0.25">
      <c r="B94" s="160" t="s">
        <v>24</v>
      </c>
      <c r="C94" s="5" t="s">
        <v>14</v>
      </c>
      <c r="D94" s="114">
        <f t="shared" si="1"/>
        <v>290</v>
      </c>
      <c r="E94" s="3">
        <v>4</v>
      </c>
      <c r="F94" s="3">
        <v>56</v>
      </c>
      <c r="G94" s="3">
        <v>230</v>
      </c>
      <c r="I94" s="3">
        <v>5</v>
      </c>
      <c r="J94" s="3">
        <v>73</v>
      </c>
      <c r="K94" s="3">
        <v>200</v>
      </c>
      <c r="M94" s="3">
        <v>9</v>
      </c>
      <c r="N94" s="3">
        <v>97</v>
      </c>
      <c r="O94" s="3">
        <v>182</v>
      </c>
      <c r="Q94" s="3">
        <v>9</v>
      </c>
      <c r="R94" s="3">
        <v>114</v>
      </c>
      <c r="S94" s="3">
        <v>164</v>
      </c>
      <c r="U94" s="3">
        <v>16</v>
      </c>
      <c r="V94" s="3">
        <v>278</v>
      </c>
      <c r="W94" s="3">
        <v>11</v>
      </c>
      <c r="Y94" s="3">
        <v>7</v>
      </c>
      <c r="Z94" s="3">
        <v>89</v>
      </c>
      <c r="AA94" s="3">
        <v>193</v>
      </c>
      <c r="AC94" s="3">
        <v>12</v>
      </c>
      <c r="AD94" s="3">
        <v>83</v>
      </c>
      <c r="AE94" s="3">
        <v>200</v>
      </c>
      <c r="AG94" s="3">
        <v>8</v>
      </c>
      <c r="AH94" s="3">
        <v>141</v>
      </c>
      <c r="AI94" s="3">
        <v>114</v>
      </c>
    </row>
    <row r="95" spans="2:35" ht="12.75" customHeight="1" x14ac:dyDescent="0.25">
      <c r="B95" s="161"/>
      <c r="C95" s="5" t="s">
        <v>15</v>
      </c>
      <c r="D95" s="114">
        <f t="shared" si="1"/>
        <v>381</v>
      </c>
      <c r="E95" s="3">
        <v>3</v>
      </c>
      <c r="F95" s="3">
        <v>107</v>
      </c>
      <c r="G95" s="3">
        <v>271</v>
      </c>
      <c r="I95" s="3">
        <v>7</v>
      </c>
      <c r="J95" s="3">
        <v>112</v>
      </c>
      <c r="K95" s="3">
        <v>265</v>
      </c>
      <c r="M95" s="3">
        <v>16</v>
      </c>
      <c r="N95" s="3">
        <v>149</v>
      </c>
      <c r="O95" s="3">
        <v>223</v>
      </c>
      <c r="Q95" s="3">
        <v>10</v>
      </c>
      <c r="R95" s="3">
        <v>177</v>
      </c>
      <c r="S95" s="3">
        <v>205</v>
      </c>
      <c r="U95" s="3">
        <v>26</v>
      </c>
      <c r="V95" s="3">
        <v>366</v>
      </c>
      <c r="W95" s="3">
        <v>15</v>
      </c>
      <c r="Y95" s="3">
        <v>8</v>
      </c>
      <c r="Z95" s="3">
        <v>138</v>
      </c>
      <c r="AA95" s="3">
        <v>238</v>
      </c>
      <c r="AC95" s="3">
        <v>17</v>
      </c>
      <c r="AD95" s="3">
        <v>117</v>
      </c>
      <c r="AE95" s="3">
        <v>261</v>
      </c>
      <c r="AG95" s="3">
        <v>22</v>
      </c>
      <c r="AH95" s="3">
        <v>192</v>
      </c>
      <c r="AI95" s="3">
        <v>149</v>
      </c>
    </row>
    <row r="96" spans="2:35" ht="12.75" customHeight="1" x14ac:dyDescent="0.25">
      <c r="B96" s="161"/>
      <c r="C96" s="5" t="s">
        <v>16</v>
      </c>
      <c r="D96" s="114">
        <f t="shared" si="1"/>
        <v>292</v>
      </c>
      <c r="E96" s="3">
        <v>3</v>
      </c>
      <c r="F96" s="3">
        <v>80</v>
      </c>
      <c r="G96" s="3">
        <v>209</v>
      </c>
      <c r="I96" s="3">
        <v>9</v>
      </c>
      <c r="J96" s="3">
        <v>87</v>
      </c>
      <c r="K96" s="3">
        <v>204</v>
      </c>
      <c r="M96" s="3">
        <v>12</v>
      </c>
      <c r="N96" s="3">
        <v>102</v>
      </c>
      <c r="O96" s="3">
        <v>191</v>
      </c>
      <c r="Q96" s="3">
        <v>12</v>
      </c>
      <c r="R96" s="3">
        <v>122</v>
      </c>
      <c r="S96" s="3">
        <v>160</v>
      </c>
      <c r="U96" s="3">
        <v>32</v>
      </c>
      <c r="V96" s="3">
        <v>274</v>
      </c>
      <c r="W96" s="3">
        <v>17</v>
      </c>
      <c r="Y96" s="3">
        <v>14</v>
      </c>
      <c r="Z96" s="3">
        <v>100</v>
      </c>
      <c r="AA96" s="3">
        <v>189</v>
      </c>
      <c r="AC96" s="3">
        <v>23</v>
      </c>
      <c r="AD96" s="3">
        <v>79</v>
      </c>
      <c r="AE96" s="3">
        <v>208</v>
      </c>
      <c r="AG96" s="3">
        <v>17</v>
      </c>
      <c r="AH96" s="3">
        <v>151</v>
      </c>
      <c r="AI96" s="3">
        <v>108</v>
      </c>
    </row>
    <row r="97" spans="2:35" ht="12.75" customHeight="1" x14ac:dyDescent="0.25">
      <c r="B97" s="162"/>
      <c r="C97" s="5" t="s">
        <v>17</v>
      </c>
      <c r="D97" s="114">
        <f t="shared" si="1"/>
        <v>396</v>
      </c>
      <c r="E97" s="3">
        <v>7</v>
      </c>
      <c r="F97" s="3">
        <v>139</v>
      </c>
      <c r="G97" s="3">
        <v>250</v>
      </c>
      <c r="I97" s="3">
        <v>14</v>
      </c>
      <c r="J97" s="3">
        <v>152</v>
      </c>
      <c r="K97" s="3">
        <v>239</v>
      </c>
      <c r="M97" s="3">
        <v>17</v>
      </c>
      <c r="N97" s="3">
        <v>180</v>
      </c>
      <c r="O97" s="3">
        <v>216</v>
      </c>
      <c r="Q97" s="3">
        <v>11</v>
      </c>
      <c r="R97" s="3">
        <v>209</v>
      </c>
      <c r="S97" s="3">
        <v>180</v>
      </c>
      <c r="U97" s="3">
        <v>26</v>
      </c>
      <c r="V97" s="3">
        <v>398</v>
      </c>
      <c r="W97" s="3">
        <v>16</v>
      </c>
      <c r="Y97" s="3">
        <v>14</v>
      </c>
      <c r="Z97" s="3">
        <v>191</v>
      </c>
      <c r="AA97" s="3">
        <v>211</v>
      </c>
      <c r="AC97" s="3">
        <v>31</v>
      </c>
      <c r="AD97" s="3">
        <v>139</v>
      </c>
      <c r="AE97" s="3">
        <v>246</v>
      </c>
      <c r="AG97" s="3">
        <v>17</v>
      </c>
      <c r="AH97" s="3">
        <v>238</v>
      </c>
      <c r="AI97" s="3">
        <v>128</v>
      </c>
    </row>
    <row r="98" spans="2:35" ht="12.75" customHeight="1" x14ac:dyDescent="0.25">
      <c r="B98" s="21"/>
      <c r="C98" s="15"/>
      <c r="D98" s="15"/>
      <c r="E98" s="16"/>
      <c r="F98" s="16"/>
      <c r="G98" s="16"/>
      <c r="R98" s="115"/>
    </row>
    <row r="99" spans="2:35" x14ac:dyDescent="0.25">
      <c r="F99" s="158"/>
      <c r="G99" s="158"/>
    </row>
  </sheetData>
  <mergeCells count="60">
    <mergeCell ref="I29:K29"/>
    <mergeCell ref="Q29:S29"/>
    <mergeCell ref="AC5:AE5"/>
    <mergeCell ref="AG5:AI5"/>
    <mergeCell ref="Q5:S5"/>
    <mergeCell ref="M5:O5"/>
    <mergeCell ref="I5:K5"/>
    <mergeCell ref="Y5:AA5"/>
    <mergeCell ref="U5:W5"/>
    <mergeCell ref="M29:O29"/>
    <mergeCell ref="M53:O53"/>
    <mergeCell ref="M77:O77"/>
    <mergeCell ref="AC53:AE53"/>
    <mergeCell ref="AG53:AI53"/>
    <mergeCell ref="AC77:AE77"/>
    <mergeCell ref="AG77:AI77"/>
    <mergeCell ref="AC29:AE29"/>
    <mergeCell ref="AG29:AI29"/>
    <mergeCell ref="U29:W29"/>
    <mergeCell ref="U53:W53"/>
    <mergeCell ref="U77:W77"/>
    <mergeCell ref="Y29:AA29"/>
    <mergeCell ref="Y53:AA53"/>
    <mergeCell ref="Y77:AA77"/>
    <mergeCell ref="Q53:S53"/>
    <mergeCell ref="Q77:S77"/>
    <mergeCell ref="B91:B93"/>
    <mergeCell ref="B94:B97"/>
    <mergeCell ref="B55:B57"/>
    <mergeCell ref="B58:B61"/>
    <mergeCell ref="B62:B64"/>
    <mergeCell ref="B65:B66"/>
    <mergeCell ref="B67:B69"/>
    <mergeCell ref="B70:B73"/>
    <mergeCell ref="I53:K53"/>
    <mergeCell ref="I77:K77"/>
    <mergeCell ref="B89:B90"/>
    <mergeCell ref="B77:C78"/>
    <mergeCell ref="D77:G77"/>
    <mergeCell ref="B79:B81"/>
    <mergeCell ref="B82:B85"/>
    <mergeCell ref="B86:B88"/>
    <mergeCell ref="D53:G53"/>
    <mergeCell ref="B38:B40"/>
    <mergeCell ref="B41:B42"/>
    <mergeCell ref="B43:B45"/>
    <mergeCell ref="B46:B49"/>
    <mergeCell ref="B53:C54"/>
    <mergeCell ref="B14:B16"/>
    <mergeCell ref="B17:B18"/>
    <mergeCell ref="B5:C6"/>
    <mergeCell ref="D5:G5"/>
    <mergeCell ref="B34:B37"/>
    <mergeCell ref="B29:C30"/>
    <mergeCell ref="D29:G29"/>
    <mergeCell ref="B31:B33"/>
    <mergeCell ref="B7:B9"/>
    <mergeCell ref="B19:B21"/>
    <mergeCell ref="B22:B25"/>
    <mergeCell ref="B10:B13"/>
  </mergeCells>
  <conditionalFormatting sqref="D79:G97 I79:K97 M79:O97 Q79:S97 U79:W97 Y79:AA97 AG79:AI97 AC79:AE97">
    <cfRule type="expression" dxfId="9" priority="10" stopIfTrue="1">
      <formula>"&lt;10"</formula>
    </cfRule>
  </conditionalFormatting>
  <conditionalFormatting sqref="D79:G88 E89:G97 D89:D96 I79:K88 M79:O88 Q79:S88 U79:W88 Y79:AA88 AG79:AI88 AC79:AE88">
    <cfRule type="cellIs" dxfId="8" priority="9" operator="lessThan">
      <formula>10</formula>
    </cfRule>
  </conditionalFormatting>
  <conditionalFormatting sqref="D97">
    <cfRule type="cellIs" dxfId="7" priority="8" operator="lessThan">
      <formula>10</formula>
    </cfRule>
  </conditionalFormatting>
  <conditionalFormatting sqref="I89:K97">
    <cfRule type="cellIs" dxfId="6" priority="7" operator="lessThan">
      <formula>10</formula>
    </cfRule>
  </conditionalFormatting>
  <conditionalFormatting sqref="M89:O97">
    <cfRule type="cellIs" dxfId="5" priority="6" operator="lessThan">
      <formula>10</formula>
    </cfRule>
  </conditionalFormatting>
  <conditionalFormatting sqref="Q89:S97">
    <cfRule type="cellIs" dxfId="4" priority="5" operator="lessThan">
      <formula>10</formula>
    </cfRule>
  </conditionalFormatting>
  <conditionalFormatting sqref="U89:W97">
    <cfRule type="cellIs" dxfId="3" priority="4" operator="lessThan">
      <formula>10</formula>
    </cfRule>
  </conditionalFormatting>
  <conditionalFormatting sqref="Y89:AA97">
    <cfRule type="cellIs" dxfId="2" priority="3" operator="lessThan">
      <formula>10</formula>
    </cfRule>
  </conditionalFormatting>
  <conditionalFormatting sqref="AC89:AE97">
    <cfRule type="cellIs" dxfId="1" priority="2" operator="lessThan">
      <formula>10</formula>
    </cfRule>
  </conditionalFormatting>
  <conditionalFormatting sqref="AG89:AI97">
    <cfRule type="cellIs" dxfId="0" priority="1" operator="lessThan">
      <formula>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3"/>
  <sheetViews>
    <sheetView showGridLines="0" zoomScaleNormal="100" workbookViewId="0">
      <pane ySplit="7" topLeftCell="A8" activePane="bottomLeft" state="frozen"/>
      <selection pane="bottomLeft"/>
    </sheetView>
  </sheetViews>
  <sheetFormatPr baseColWidth="10" defaultRowHeight="15" x14ac:dyDescent="0.25"/>
  <cols>
    <col min="1" max="1" width="2" style="8" customWidth="1"/>
    <col min="2" max="2" width="17" style="56" customWidth="1"/>
    <col min="3" max="3" width="17.7109375" style="8" customWidth="1"/>
    <col min="4" max="4" width="10" style="8" bestFit="1" customWidth="1"/>
    <col min="5" max="6" width="9" style="8" bestFit="1" customWidth="1"/>
    <col min="7" max="9" width="10" style="8" bestFit="1" customWidth="1"/>
    <col min="10" max="10" width="8" style="8" bestFit="1" customWidth="1"/>
    <col min="11" max="12" width="9.5703125" style="8" customWidth="1"/>
  </cols>
  <sheetData>
    <row r="2" spans="2:14" ht="15.75" x14ac:dyDescent="0.25">
      <c r="B2" s="55" t="s">
        <v>70</v>
      </c>
    </row>
    <row r="3" spans="2:14" ht="15.75" x14ac:dyDescent="0.25">
      <c r="B3" s="55"/>
    </row>
    <row r="5" spans="2:14" x14ac:dyDescent="0.25">
      <c r="B5" s="167" t="s">
        <v>26</v>
      </c>
      <c r="C5" s="167"/>
      <c r="D5" s="159" t="s">
        <v>63</v>
      </c>
      <c r="E5" s="159"/>
      <c r="F5" s="159"/>
      <c r="G5" s="159"/>
      <c r="H5" s="159"/>
      <c r="I5" s="159"/>
      <c r="J5" s="159"/>
    </row>
    <row r="6" spans="2:14" x14ac:dyDescent="0.25">
      <c r="B6" s="167"/>
      <c r="C6" s="167"/>
      <c r="D6" s="159"/>
      <c r="E6" s="159"/>
      <c r="F6" s="159"/>
      <c r="G6" s="159"/>
      <c r="H6" s="159"/>
      <c r="I6" s="159"/>
      <c r="J6" s="159"/>
      <c r="K6" s="27"/>
      <c r="L6" s="27"/>
    </row>
    <row r="7" spans="2:14" x14ac:dyDescent="0.25">
      <c r="B7" s="166" t="s">
        <v>120</v>
      </c>
      <c r="C7" s="166"/>
      <c r="D7" s="19" t="s">
        <v>19</v>
      </c>
      <c r="E7" s="19" t="s">
        <v>58</v>
      </c>
      <c r="F7" s="19" t="s">
        <v>59</v>
      </c>
      <c r="G7" s="19" t="s">
        <v>60</v>
      </c>
      <c r="H7" s="19" t="s">
        <v>61</v>
      </c>
      <c r="I7" s="19" t="s">
        <v>62</v>
      </c>
      <c r="J7" s="19" t="s">
        <v>77</v>
      </c>
      <c r="K7" s="28"/>
      <c r="L7" s="28"/>
    </row>
    <row r="8" spans="2:14" x14ac:dyDescent="0.25">
      <c r="B8" s="160" t="s">
        <v>21</v>
      </c>
      <c r="C8" s="4" t="s">
        <v>19</v>
      </c>
      <c r="D8" s="57">
        <v>560002.99999999977</v>
      </c>
      <c r="E8" s="57">
        <v>16596.930828637764</v>
      </c>
      <c r="F8" s="57">
        <v>41427.681753212775</v>
      </c>
      <c r="G8" s="57">
        <v>150695.35327641314</v>
      </c>
      <c r="H8" s="57">
        <v>242165.501589555</v>
      </c>
      <c r="I8" s="57">
        <v>106797.04987595652</v>
      </c>
      <c r="J8" s="13"/>
      <c r="K8" s="29"/>
      <c r="L8" s="29"/>
    </row>
    <row r="9" spans="2:14" x14ac:dyDescent="0.25">
      <c r="B9" s="161"/>
      <c r="C9" s="5" t="s">
        <v>2</v>
      </c>
      <c r="D9" s="57">
        <v>275414</v>
      </c>
      <c r="E9" s="58">
        <v>6455.8252877253317</v>
      </c>
      <c r="F9" s="58">
        <v>20127.320532362257</v>
      </c>
      <c r="G9" s="58">
        <v>73970.21824523028</v>
      </c>
      <c r="H9" s="58">
        <v>117818.18196782534</v>
      </c>
      <c r="I9" s="58">
        <v>54947.415735076604</v>
      </c>
      <c r="J9" s="13"/>
      <c r="K9" s="30"/>
      <c r="L9" s="30"/>
      <c r="N9" s="24"/>
    </row>
    <row r="10" spans="2:14" x14ac:dyDescent="0.25">
      <c r="B10" s="162"/>
      <c r="C10" s="5" t="s">
        <v>3</v>
      </c>
      <c r="D10" s="57">
        <v>284588.99999999983</v>
      </c>
      <c r="E10" s="58">
        <v>10141.105540912431</v>
      </c>
      <c r="F10" s="58">
        <v>21300.361220850522</v>
      </c>
      <c r="G10" s="58">
        <v>76725.135031182857</v>
      </c>
      <c r="H10" s="58">
        <v>124347.31962172968</v>
      </c>
      <c r="I10" s="58">
        <v>51849.634140879913</v>
      </c>
      <c r="J10" s="13"/>
      <c r="K10" s="30"/>
      <c r="L10" s="30"/>
      <c r="M10" s="24"/>
    </row>
    <row r="11" spans="2:14" x14ac:dyDescent="0.25">
      <c r="B11" s="160" t="s">
        <v>22</v>
      </c>
      <c r="C11" s="5" t="s">
        <v>4</v>
      </c>
      <c r="D11" s="57">
        <v>103163.99999999999</v>
      </c>
      <c r="E11" s="59"/>
      <c r="F11" s="59"/>
      <c r="G11" s="58">
        <v>18259.396303506739</v>
      </c>
      <c r="H11" s="58">
        <v>33564.7409071742</v>
      </c>
      <c r="I11" s="58">
        <v>47462.291366655707</v>
      </c>
      <c r="J11" s="13"/>
      <c r="K11" s="30"/>
      <c r="L11" s="30"/>
    </row>
    <row r="12" spans="2:14" x14ac:dyDescent="0.25">
      <c r="B12" s="161"/>
      <c r="C12" s="5" t="s">
        <v>5</v>
      </c>
      <c r="D12" s="57">
        <v>135770.00000000003</v>
      </c>
      <c r="E12" s="59"/>
      <c r="F12" s="58">
        <v>10851.524608164314</v>
      </c>
      <c r="G12" s="58">
        <v>29652.052481505489</v>
      </c>
      <c r="H12" s="58">
        <v>66391.955793800269</v>
      </c>
      <c r="I12" s="58">
        <v>25253.2272590254</v>
      </c>
      <c r="J12" s="13"/>
      <c r="K12" s="30"/>
      <c r="L12" s="30"/>
    </row>
    <row r="13" spans="2:14" x14ac:dyDescent="0.25">
      <c r="B13" s="161"/>
      <c r="C13" s="5" t="s">
        <v>6</v>
      </c>
      <c r="D13" s="57">
        <v>150266.99999999994</v>
      </c>
      <c r="E13" s="58">
        <v>7327.4240872451392</v>
      </c>
      <c r="F13" s="58">
        <v>9246.6778773340484</v>
      </c>
      <c r="G13" s="58">
        <v>40585.427464088767</v>
      </c>
      <c r="H13" s="58">
        <v>79884.870717655562</v>
      </c>
      <c r="I13" s="58">
        <v>13222.599853676424</v>
      </c>
      <c r="J13" s="13"/>
      <c r="K13" s="30"/>
      <c r="L13" s="30"/>
    </row>
    <row r="14" spans="2:14" x14ac:dyDescent="0.25">
      <c r="B14" s="162"/>
      <c r="C14" s="5" t="s">
        <v>7</v>
      </c>
      <c r="D14" s="57">
        <v>170802</v>
      </c>
      <c r="E14" s="58">
        <v>6606.5631801843529</v>
      </c>
      <c r="F14" s="58">
        <v>18588.649780534928</v>
      </c>
      <c r="G14" s="58">
        <v>62198.477027312154</v>
      </c>
      <c r="H14" s="58">
        <v>62323.934170925175</v>
      </c>
      <c r="I14" s="58">
        <v>20858.931396598968</v>
      </c>
      <c r="J14" s="13"/>
      <c r="K14" s="30"/>
      <c r="L14" s="30"/>
    </row>
    <row r="15" spans="2:14" ht="24" x14ac:dyDescent="0.25">
      <c r="B15" s="160" t="s">
        <v>23</v>
      </c>
      <c r="C15" s="5" t="s">
        <v>8</v>
      </c>
      <c r="D15" s="57">
        <v>250243.20471429496</v>
      </c>
      <c r="E15" s="58">
        <v>10597.316572623507</v>
      </c>
      <c r="F15" s="58">
        <v>28695.115454888295</v>
      </c>
      <c r="G15" s="58">
        <v>83474.570409371721</v>
      </c>
      <c r="H15" s="58">
        <v>93909.311820199087</v>
      </c>
      <c r="I15" s="58">
        <v>32334.59416091608</v>
      </c>
      <c r="J15" s="13"/>
      <c r="K15" s="30"/>
      <c r="L15" s="30"/>
    </row>
    <row r="16" spans="2:14" ht="36" x14ac:dyDescent="0.25">
      <c r="B16" s="161"/>
      <c r="C16" s="5" t="s">
        <v>9</v>
      </c>
      <c r="D16" s="57">
        <v>165235.185447519</v>
      </c>
      <c r="E16" s="59"/>
      <c r="F16" s="58">
        <v>5894.6072936594601</v>
      </c>
      <c r="G16" s="58">
        <v>40785.31405766488</v>
      </c>
      <c r="H16" s="58">
        <v>76460.697994083283</v>
      </c>
      <c r="I16" s="58">
        <v>36795.993888139157</v>
      </c>
      <c r="J16" s="13"/>
      <c r="K16" s="30"/>
      <c r="L16" s="30"/>
    </row>
    <row r="17" spans="2:12" x14ac:dyDescent="0.25">
      <c r="B17" s="162"/>
      <c r="C17" s="5" t="s">
        <v>10</v>
      </c>
      <c r="D17" s="57">
        <v>140856.64192399743</v>
      </c>
      <c r="E17" s="59"/>
      <c r="F17" s="58">
        <v>6718.2402546650228</v>
      </c>
      <c r="G17" s="58">
        <v>25472.104523662227</v>
      </c>
      <c r="H17" s="58">
        <v>71409.761312753006</v>
      </c>
      <c r="I17" s="58">
        <v>35467.307410946822</v>
      </c>
      <c r="J17" s="13"/>
      <c r="K17" s="30"/>
      <c r="L17" s="30"/>
    </row>
    <row r="18" spans="2:12" x14ac:dyDescent="0.25">
      <c r="B18" s="160" t="s">
        <v>38</v>
      </c>
      <c r="C18" s="5" t="s">
        <v>37</v>
      </c>
      <c r="D18" s="57">
        <v>525130.94365242671</v>
      </c>
      <c r="E18" s="58">
        <v>16094.430828637762</v>
      </c>
      <c r="F18" s="58">
        <v>39395.158780239813</v>
      </c>
      <c r="G18" s="58">
        <v>136163.5434055753</v>
      </c>
      <c r="H18" s="58">
        <v>230175.43315401889</v>
      </c>
      <c r="I18" s="58">
        <v>102214.19110402666</v>
      </c>
      <c r="J18" s="13"/>
      <c r="K18" s="30"/>
      <c r="L18" s="30"/>
    </row>
    <row r="19" spans="2:12" x14ac:dyDescent="0.25">
      <c r="B19" s="162"/>
      <c r="C19" s="5" t="s">
        <v>20</v>
      </c>
      <c r="D19" s="57">
        <v>34872.056347573031</v>
      </c>
      <c r="E19" s="59"/>
      <c r="F19" s="59"/>
      <c r="G19" s="58">
        <v>14531.809870837737</v>
      </c>
      <c r="H19" s="58">
        <v>11990.068435536199</v>
      </c>
      <c r="I19" s="58">
        <v>4582.8587719298248</v>
      </c>
      <c r="J19" s="13"/>
      <c r="K19" s="30"/>
      <c r="L19" s="30"/>
    </row>
    <row r="20" spans="2:12" x14ac:dyDescent="0.25">
      <c r="B20" s="160" t="s">
        <v>25</v>
      </c>
      <c r="C20" s="5" t="s">
        <v>11</v>
      </c>
      <c r="D20" s="57">
        <v>74122.999999999971</v>
      </c>
      <c r="E20" s="58">
        <v>1700.3751616031027</v>
      </c>
      <c r="F20" s="58">
        <v>5595.9626798286954</v>
      </c>
      <c r="G20" s="58">
        <v>18115.238228212977</v>
      </c>
      <c r="H20" s="58">
        <v>34713.208284426917</v>
      </c>
      <c r="I20" s="58">
        <v>13998.215645928274</v>
      </c>
      <c r="J20" s="13"/>
      <c r="K20" s="30"/>
      <c r="L20" s="30"/>
    </row>
    <row r="21" spans="2:12" x14ac:dyDescent="0.25">
      <c r="B21" s="161"/>
      <c r="C21" s="5" t="s">
        <v>12</v>
      </c>
      <c r="D21" s="57">
        <v>158475.00000000017</v>
      </c>
      <c r="E21" s="58">
        <v>2662.0353274643189</v>
      </c>
      <c r="F21" s="58">
        <v>8852.5170125320201</v>
      </c>
      <c r="G21" s="58">
        <v>39699.842723376256</v>
      </c>
      <c r="H21" s="58">
        <v>78268.516005123718</v>
      </c>
      <c r="I21" s="58">
        <v>28992.088931503877</v>
      </c>
      <c r="J21" s="13"/>
      <c r="K21" s="30"/>
      <c r="L21" s="30"/>
    </row>
    <row r="22" spans="2:12" x14ac:dyDescent="0.25">
      <c r="B22" s="162"/>
      <c r="C22" s="5" t="s">
        <v>13</v>
      </c>
      <c r="D22" s="57">
        <v>327404.99999999971</v>
      </c>
      <c r="E22" s="58">
        <v>12234.520339570341</v>
      </c>
      <c r="F22" s="58">
        <v>26979.202060852065</v>
      </c>
      <c r="G22" s="58">
        <v>92880.272324823847</v>
      </c>
      <c r="H22" s="58">
        <v>129183.77730000454</v>
      </c>
      <c r="I22" s="58">
        <v>63806.745298524358</v>
      </c>
      <c r="J22" s="13"/>
      <c r="K22" s="30"/>
      <c r="L22" s="30"/>
    </row>
    <row r="23" spans="2:12" x14ac:dyDescent="0.25">
      <c r="B23" s="160" t="s">
        <v>24</v>
      </c>
      <c r="C23" s="5" t="s">
        <v>14</v>
      </c>
      <c r="D23" s="57">
        <v>60722.000000000015</v>
      </c>
      <c r="E23" s="59"/>
      <c r="F23" s="58">
        <v>3797.1012764581023</v>
      </c>
      <c r="G23" s="58">
        <v>13121.966809340467</v>
      </c>
      <c r="H23" s="58">
        <v>30570.21071384666</v>
      </c>
      <c r="I23" s="58">
        <v>12460.715644799227</v>
      </c>
      <c r="J23" s="13"/>
      <c r="K23" s="30"/>
      <c r="L23" s="30"/>
    </row>
    <row r="24" spans="2:12" x14ac:dyDescent="0.25">
      <c r="B24" s="161"/>
      <c r="C24" s="5" t="s">
        <v>15</v>
      </c>
      <c r="D24" s="57">
        <v>314570.99999999971</v>
      </c>
      <c r="E24" s="58">
        <v>10705.225467775468</v>
      </c>
      <c r="F24" s="58">
        <v>25086.561851061851</v>
      </c>
      <c r="G24" s="58">
        <v>86121.135245236786</v>
      </c>
      <c r="H24" s="58">
        <v>126968.29508777226</v>
      </c>
      <c r="I24" s="58">
        <v>63594.744116373164</v>
      </c>
      <c r="J24" s="13"/>
      <c r="K24" s="30"/>
      <c r="L24" s="30"/>
    </row>
    <row r="25" spans="2:12" x14ac:dyDescent="0.25">
      <c r="B25" s="161"/>
      <c r="C25" s="5" t="s">
        <v>16</v>
      </c>
      <c r="D25" s="57">
        <v>59723.000000000022</v>
      </c>
      <c r="E25" s="58">
        <v>1926.4044871794872</v>
      </c>
      <c r="F25" s="58">
        <v>2860.7621503496503</v>
      </c>
      <c r="G25" s="58">
        <v>15086.133440742267</v>
      </c>
      <c r="H25" s="58">
        <v>29434.28087321177</v>
      </c>
      <c r="I25" s="58">
        <v>10189.974604072395</v>
      </c>
      <c r="J25" s="13"/>
      <c r="K25" s="30"/>
      <c r="L25" s="30"/>
    </row>
    <row r="26" spans="2:12" x14ac:dyDescent="0.25">
      <c r="B26" s="162"/>
      <c r="C26" s="5" t="s">
        <v>17</v>
      </c>
      <c r="D26" s="57">
        <v>124986.99999999999</v>
      </c>
      <c r="E26" s="58">
        <v>3193.295318127251</v>
      </c>
      <c r="F26" s="58">
        <v>9683.2564753431761</v>
      </c>
      <c r="G26" s="58">
        <v>36366.117781093511</v>
      </c>
      <c r="H26" s="58">
        <v>55192.714914724362</v>
      </c>
      <c r="I26" s="58">
        <v>20551.615510711694</v>
      </c>
      <c r="J26" s="13"/>
      <c r="K26" s="30"/>
      <c r="L26" s="30"/>
    </row>
    <row r="27" spans="2:12" ht="15" customHeight="1" x14ac:dyDescent="0.25">
      <c r="B27" s="163" t="s">
        <v>121</v>
      </c>
      <c r="C27" s="164"/>
      <c r="D27" s="164"/>
      <c r="E27" s="164"/>
      <c r="F27" s="164"/>
      <c r="G27" s="164"/>
      <c r="H27" s="164"/>
      <c r="I27" s="164"/>
      <c r="J27" s="165"/>
    </row>
    <row r="28" spans="2:12" x14ac:dyDescent="0.25">
      <c r="B28" s="160" t="s">
        <v>116</v>
      </c>
      <c r="C28" s="4" t="s">
        <v>19</v>
      </c>
      <c r="D28" s="34">
        <v>560003.00000000012</v>
      </c>
      <c r="E28" s="34">
        <v>16596.93082863776</v>
      </c>
      <c r="F28" s="34">
        <v>41427.68175321279</v>
      </c>
      <c r="G28" s="34">
        <v>150695.3532764132</v>
      </c>
      <c r="H28" s="34">
        <v>242165.50158955518</v>
      </c>
      <c r="I28" s="34">
        <v>106797.04987595649</v>
      </c>
      <c r="J28" s="40"/>
    </row>
    <row r="29" spans="2:12" ht="60" x14ac:dyDescent="0.25">
      <c r="B29" s="161"/>
      <c r="C29" s="5" t="s">
        <v>111</v>
      </c>
      <c r="D29" s="34">
        <v>291684.03390558367</v>
      </c>
      <c r="E29" s="35">
        <v>6136.3301169948227</v>
      </c>
      <c r="F29" s="35">
        <v>15506.488001449017</v>
      </c>
      <c r="G29" s="35">
        <v>65632.593881745895</v>
      </c>
      <c r="H29" s="35">
        <v>149143.9887963004</v>
      </c>
      <c r="I29" s="35">
        <v>54032.336812797213</v>
      </c>
      <c r="J29" s="40"/>
    </row>
    <row r="30" spans="2:12" x14ac:dyDescent="0.25">
      <c r="B30" s="161"/>
      <c r="C30" s="5" t="s">
        <v>88</v>
      </c>
      <c r="D30" s="34">
        <v>38804.236900712596</v>
      </c>
      <c r="E30" s="37"/>
      <c r="F30" s="35">
        <v>6350.9881941946769</v>
      </c>
      <c r="G30" s="35">
        <v>13094.212565809887</v>
      </c>
      <c r="H30" s="35">
        <v>12626.557755139938</v>
      </c>
      <c r="I30" s="35">
        <v>4334.2694458591523</v>
      </c>
      <c r="J30" s="40">
        <v>0</v>
      </c>
    </row>
    <row r="31" spans="2:12" x14ac:dyDescent="0.25">
      <c r="B31" s="161"/>
      <c r="C31" s="5" t="s">
        <v>89</v>
      </c>
      <c r="D31" s="34">
        <v>137781.61968602371</v>
      </c>
      <c r="E31" s="35">
        <v>7228.7960475331265</v>
      </c>
      <c r="F31" s="35">
        <v>16226.359917734204</v>
      </c>
      <c r="G31" s="35">
        <v>50708.081193695863</v>
      </c>
      <c r="H31" s="35">
        <v>48999.03960909864</v>
      </c>
      <c r="I31" s="35">
        <v>14393.898473517445</v>
      </c>
      <c r="J31" s="40"/>
    </row>
    <row r="32" spans="2:12" x14ac:dyDescent="0.25">
      <c r="B32" s="161"/>
      <c r="C32" s="5" t="s">
        <v>90</v>
      </c>
      <c r="D32" s="34">
        <v>55376.166336785871</v>
      </c>
      <c r="E32" s="83">
        <v>0</v>
      </c>
      <c r="F32" s="37"/>
      <c r="G32" s="35">
        <v>8010.8143327945518</v>
      </c>
      <c r="H32" s="35">
        <v>16847.145519188969</v>
      </c>
      <c r="I32" s="35">
        <v>27673.958993762924</v>
      </c>
      <c r="J32" s="40"/>
    </row>
    <row r="33" spans="2:12" x14ac:dyDescent="0.25">
      <c r="B33" s="161"/>
      <c r="C33" s="5" t="s">
        <v>91</v>
      </c>
      <c r="D33" s="34">
        <v>26747.271477486313</v>
      </c>
      <c r="E33" s="37"/>
      <c r="F33" s="37"/>
      <c r="G33" s="35">
        <v>11403.321756856229</v>
      </c>
      <c r="H33" s="35">
        <v>9800.2663799253787</v>
      </c>
      <c r="I33" s="37"/>
      <c r="J33" s="40">
        <v>0</v>
      </c>
    </row>
    <row r="34" spans="2:12" x14ac:dyDescent="0.25">
      <c r="B34" s="161"/>
      <c r="C34" s="5" t="s">
        <v>92</v>
      </c>
      <c r="D34" s="34">
        <v>9609.671693407905</v>
      </c>
      <c r="E34" s="83">
        <v>0</v>
      </c>
      <c r="F34" s="83">
        <v>0</v>
      </c>
      <c r="G34" s="37"/>
      <c r="H34" s="35">
        <v>4748.5035299018491</v>
      </c>
      <c r="I34" s="37"/>
      <c r="J34" s="40">
        <v>0</v>
      </c>
      <c r="K34" s="27"/>
    </row>
    <row r="35" spans="2:12" x14ac:dyDescent="0.25">
      <c r="B35" s="162"/>
      <c r="C35" s="5" t="s">
        <v>93</v>
      </c>
      <c r="D35" s="83">
        <v>0</v>
      </c>
      <c r="E35" s="83">
        <v>0</v>
      </c>
      <c r="F35" s="83">
        <v>0</v>
      </c>
      <c r="G35" s="83">
        <v>0</v>
      </c>
      <c r="H35" s="83">
        <v>0</v>
      </c>
      <c r="I35" s="83">
        <v>0</v>
      </c>
      <c r="J35" s="40">
        <v>0</v>
      </c>
      <c r="K35" s="28"/>
    </row>
    <row r="36" spans="2:12" x14ac:dyDescent="0.25">
      <c r="B36" s="160" t="s">
        <v>115</v>
      </c>
      <c r="C36" s="5" t="s">
        <v>49</v>
      </c>
      <c r="D36" s="34">
        <v>101255.33437057181</v>
      </c>
      <c r="E36" s="37"/>
      <c r="F36" s="37"/>
      <c r="G36" s="35">
        <v>22878.265004637371</v>
      </c>
      <c r="H36" s="35">
        <v>55087.495908004668</v>
      </c>
      <c r="I36" s="35">
        <v>16449.333887404904</v>
      </c>
      <c r="J36" s="40"/>
      <c r="K36" s="29"/>
    </row>
    <row r="37" spans="2:12" ht="24" x14ac:dyDescent="0.25">
      <c r="B37" s="161"/>
      <c r="C37" s="5" t="s">
        <v>94</v>
      </c>
      <c r="D37" s="34">
        <v>13226.644449515405</v>
      </c>
      <c r="E37" s="37"/>
      <c r="F37" s="83">
        <v>0</v>
      </c>
      <c r="G37" s="37">
        <v>4386.3030434384727</v>
      </c>
      <c r="H37" s="35">
        <v>5296.5909855515119</v>
      </c>
      <c r="I37" s="37"/>
      <c r="J37" s="40">
        <v>0</v>
      </c>
      <c r="K37" s="30"/>
      <c r="L37" s="27"/>
    </row>
    <row r="38" spans="2:12" ht="24" x14ac:dyDescent="0.25">
      <c r="B38" s="161"/>
      <c r="C38" s="5" t="s">
        <v>95</v>
      </c>
      <c r="D38" s="34">
        <v>45034.842006520688</v>
      </c>
      <c r="E38" s="37"/>
      <c r="F38" s="37"/>
      <c r="G38" s="35">
        <v>10091.5413480648</v>
      </c>
      <c r="H38" s="35">
        <v>23061.84183952292</v>
      </c>
      <c r="I38" s="35">
        <v>7408.9598258562455</v>
      </c>
      <c r="J38" s="40">
        <v>0</v>
      </c>
      <c r="K38" s="30"/>
      <c r="L38" s="28"/>
    </row>
    <row r="39" spans="2:12" ht="24" x14ac:dyDescent="0.25">
      <c r="B39" s="161"/>
      <c r="C39" s="5" t="s">
        <v>96</v>
      </c>
      <c r="D39" s="34">
        <v>30180.492684742425</v>
      </c>
      <c r="E39" s="37"/>
      <c r="F39" s="37"/>
      <c r="G39" s="35">
        <v>8276.9704907499035</v>
      </c>
      <c r="H39" s="35">
        <v>16369.718810430777</v>
      </c>
      <c r="I39" s="35">
        <v>3562.1132126215716</v>
      </c>
      <c r="J39" s="40">
        <v>0</v>
      </c>
      <c r="K39" s="30"/>
      <c r="L39" s="29"/>
    </row>
    <row r="40" spans="2:12" ht="48" x14ac:dyDescent="0.25">
      <c r="B40" s="162"/>
      <c r="C40" s="5" t="s">
        <v>97</v>
      </c>
      <c r="D40" s="34">
        <v>55842.582791332854</v>
      </c>
      <c r="E40" s="37"/>
      <c r="F40" s="37"/>
      <c r="G40" s="35">
        <v>12539.084727228963</v>
      </c>
      <c r="H40" s="35">
        <v>26512.358602011042</v>
      </c>
      <c r="I40" s="35">
        <v>13837.05168688449</v>
      </c>
      <c r="J40" s="40">
        <v>0</v>
      </c>
      <c r="K40" s="30"/>
      <c r="L40" s="30"/>
    </row>
    <row r="41" spans="2:12" ht="24" x14ac:dyDescent="0.25">
      <c r="B41" s="160" t="s">
        <v>47</v>
      </c>
      <c r="C41" s="5" t="s">
        <v>112</v>
      </c>
      <c r="D41" s="34">
        <v>188245.85461081553</v>
      </c>
      <c r="E41" s="35">
        <v>10308.111616858023</v>
      </c>
      <c r="F41" s="35">
        <v>25359.852499854493</v>
      </c>
      <c r="G41" s="35">
        <v>64886.078931809992</v>
      </c>
      <c r="H41" s="35">
        <v>66326.722503433048</v>
      </c>
      <c r="I41" s="35">
        <v>19907.34831811925</v>
      </c>
      <c r="J41" s="40"/>
      <c r="K41" s="30"/>
      <c r="L41" s="30"/>
    </row>
    <row r="42" spans="2:12" x14ac:dyDescent="0.25">
      <c r="B42" s="161"/>
      <c r="C42" s="5" t="s">
        <v>98</v>
      </c>
      <c r="D42" s="34">
        <v>310006.46989519778</v>
      </c>
      <c r="E42" s="35">
        <v>6288.8192117797371</v>
      </c>
      <c r="F42" s="35">
        <v>14755.61230435186</v>
      </c>
      <c r="G42" s="35">
        <v>80220.278248105999</v>
      </c>
      <c r="H42" s="35">
        <v>136602.96971693967</v>
      </c>
      <c r="I42" s="35">
        <v>71276.048478536657</v>
      </c>
      <c r="J42" s="40"/>
      <c r="K42" s="30"/>
      <c r="L42" s="30"/>
    </row>
    <row r="43" spans="2:12" ht="24" x14ac:dyDescent="0.25">
      <c r="B43" s="162"/>
      <c r="C43" s="5" t="s">
        <v>113</v>
      </c>
      <c r="D43" s="34">
        <v>61750.67549398679</v>
      </c>
      <c r="E43" s="83">
        <v>0</v>
      </c>
      <c r="F43" s="37"/>
      <c r="G43" s="35">
        <v>5588.9960964972079</v>
      </c>
      <c r="H43" s="35">
        <v>39235.809369182505</v>
      </c>
      <c r="I43" s="35">
        <v>15613.653079300651</v>
      </c>
      <c r="J43" s="40">
        <v>0</v>
      </c>
      <c r="K43" s="30"/>
      <c r="L43" s="30"/>
    </row>
    <row r="44" spans="2:12" x14ac:dyDescent="0.25">
      <c r="B44" s="160" t="s">
        <v>48</v>
      </c>
      <c r="C44" s="5" t="s">
        <v>99</v>
      </c>
      <c r="D44" s="34">
        <v>210073.37225797417</v>
      </c>
      <c r="E44" s="37"/>
      <c r="F44" s="35">
        <v>12959.107498479927</v>
      </c>
      <c r="G44" s="35">
        <v>40501.651291374284</v>
      </c>
      <c r="H44" s="35">
        <v>91423.154865963224</v>
      </c>
      <c r="I44" s="35">
        <v>62140.408015007066</v>
      </c>
      <c r="J44" s="40"/>
      <c r="K44" s="30"/>
      <c r="L44" s="30"/>
    </row>
    <row r="45" spans="2:12" x14ac:dyDescent="0.25">
      <c r="B45" s="161"/>
      <c r="C45" s="5" t="s">
        <v>100</v>
      </c>
      <c r="D45" s="34">
        <v>283961.66332473798</v>
      </c>
      <c r="E45" s="35">
        <v>9648.0479144354358</v>
      </c>
      <c r="F45" s="35">
        <v>17813.178625065568</v>
      </c>
      <c r="G45" s="35">
        <v>90153.343030618533</v>
      </c>
      <c r="H45" s="35">
        <v>130822.70247279727</v>
      </c>
      <c r="I45" s="35">
        <v>34292.094985524869</v>
      </c>
      <c r="J45" s="40"/>
      <c r="K45" s="30"/>
      <c r="L45" s="30"/>
    </row>
    <row r="46" spans="2:12" x14ac:dyDescent="0.25">
      <c r="B46" s="161"/>
      <c r="C46" s="5" t="s">
        <v>101</v>
      </c>
      <c r="D46" s="34">
        <v>31129.401893233542</v>
      </c>
      <c r="E46" s="37"/>
      <c r="F46" s="35">
        <v>7008.9786085792057</v>
      </c>
      <c r="G46" s="35">
        <v>9975.1700800664748</v>
      </c>
      <c r="H46" s="35">
        <v>7232.0251882198563</v>
      </c>
      <c r="I46" s="37"/>
      <c r="J46" s="40">
        <v>0</v>
      </c>
      <c r="K46" s="30"/>
      <c r="L46" s="30"/>
    </row>
    <row r="47" spans="2:12" x14ac:dyDescent="0.25">
      <c r="B47" s="161"/>
      <c r="C47" s="5" t="s">
        <v>102</v>
      </c>
      <c r="D47" s="34">
        <v>7849.454294928446</v>
      </c>
      <c r="E47" s="35">
        <v>1099.2576576576578</v>
      </c>
      <c r="F47" s="35">
        <v>1502.1296296296296</v>
      </c>
      <c r="G47" s="35">
        <v>1009.3752761399821</v>
      </c>
      <c r="H47" s="35">
        <v>2918.0060172154626</v>
      </c>
      <c r="I47" s="35">
        <v>1320.6857142857143</v>
      </c>
      <c r="J47" s="40">
        <v>0</v>
      </c>
      <c r="K47" s="30"/>
      <c r="L47" s="30"/>
    </row>
    <row r="48" spans="2:12" x14ac:dyDescent="0.25">
      <c r="B48" s="162"/>
      <c r="C48" s="5" t="s">
        <v>103</v>
      </c>
      <c r="D48" s="34">
        <v>26989.108229125799</v>
      </c>
      <c r="E48" s="35">
        <v>1043.4864864864865</v>
      </c>
      <c r="F48" s="35">
        <v>2144.2873914584443</v>
      </c>
      <c r="G48" s="35">
        <v>9055.8135982138792</v>
      </c>
      <c r="H48" s="35">
        <v>9769.6130453592796</v>
      </c>
      <c r="I48" s="35">
        <v>4975.9077076077083</v>
      </c>
      <c r="J48" s="40">
        <v>0</v>
      </c>
      <c r="K48" s="30"/>
      <c r="L48" s="30"/>
    </row>
    <row r="49" spans="2:12" x14ac:dyDescent="0.25">
      <c r="B49" s="21"/>
      <c r="C49" s="15"/>
      <c r="D49" s="29"/>
      <c r="E49" s="16"/>
      <c r="F49" s="16"/>
      <c r="G49" s="16"/>
      <c r="H49" s="30"/>
      <c r="I49" s="30"/>
      <c r="J49" s="50"/>
      <c r="K49" s="30"/>
      <c r="L49" s="30"/>
    </row>
    <row r="50" spans="2:12" x14ac:dyDescent="0.25">
      <c r="B50" s="168" t="s">
        <v>28</v>
      </c>
      <c r="C50" s="169"/>
      <c r="D50" s="174" t="s">
        <v>63</v>
      </c>
      <c r="E50" s="175"/>
      <c r="F50" s="175"/>
      <c r="G50" s="175"/>
      <c r="H50" s="175"/>
      <c r="I50" s="175"/>
      <c r="J50" s="176"/>
      <c r="K50" s="30"/>
      <c r="L50" s="30"/>
    </row>
    <row r="51" spans="2:12" x14ac:dyDescent="0.25">
      <c r="B51" s="170"/>
      <c r="C51" s="171"/>
      <c r="D51" s="177"/>
      <c r="E51" s="178"/>
      <c r="F51" s="178"/>
      <c r="G51" s="178"/>
      <c r="H51" s="178"/>
      <c r="I51" s="178"/>
      <c r="J51" s="179"/>
      <c r="K51" s="30"/>
      <c r="L51" s="30"/>
    </row>
    <row r="52" spans="2:12" x14ac:dyDescent="0.25">
      <c r="B52" s="172" t="s">
        <v>120</v>
      </c>
      <c r="C52" s="173"/>
      <c r="D52" s="19" t="s">
        <v>19</v>
      </c>
      <c r="E52" s="19" t="s">
        <v>58</v>
      </c>
      <c r="F52" s="19" t="s">
        <v>59</v>
      </c>
      <c r="G52" s="19" t="s">
        <v>60</v>
      </c>
      <c r="H52" s="19" t="s">
        <v>61</v>
      </c>
      <c r="I52" s="19" t="s">
        <v>62</v>
      </c>
      <c r="J52" s="19" t="s">
        <v>77</v>
      </c>
      <c r="K52" s="30"/>
      <c r="L52" s="30"/>
    </row>
    <row r="53" spans="2:12" x14ac:dyDescent="0.25">
      <c r="B53" s="160" t="s">
        <v>21</v>
      </c>
      <c r="C53" s="4" t="s">
        <v>19</v>
      </c>
      <c r="D53" s="6">
        <v>100.00000000000001</v>
      </c>
      <c r="E53" s="6">
        <v>99.999999999999986</v>
      </c>
      <c r="F53" s="6">
        <v>100</v>
      </c>
      <c r="G53" s="6">
        <v>100</v>
      </c>
      <c r="H53" s="6">
        <v>100</v>
      </c>
      <c r="I53" s="6">
        <v>100</v>
      </c>
      <c r="J53" s="14"/>
      <c r="K53" s="30"/>
      <c r="L53" s="30"/>
    </row>
    <row r="54" spans="2:12" x14ac:dyDescent="0.25">
      <c r="B54" s="161"/>
      <c r="C54" s="5" t="s">
        <v>2</v>
      </c>
      <c r="D54" s="6">
        <f t="shared" ref="D54:D71" si="0">D9/$D$8*100</f>
        <v>49.180807959957377</v>
      </c>
      <c r="E54" s="7">
        <f t="shared" ref="E54:I63" si="1">E9/E$8*100</f>
        <v>38.89770557208022</v>
      </c>
      <c r="F54" s="7">
        <f t="shared" si="1"/>
        <v>48.584230834498371</v>
      </c>
      <c r="G54" s="7">
        <f t="shared" si="1"/>
        <v>49.085931740410281</v>
      </c>
      <c r="H54" s="7">
        <f t="shared" si="1"/>
        <v>48.651926552079551</v>
      </c>
      <c r="I54" s="7">
        <f t="shared" si="1"/>
        <v>51.450312343737359</v>
      </c>
      <c r="J54" s="14"/>
      <c r="K54" s="30"/>
      <c r="L54" s="30"/>
    </row>
    <row r="55" spans="2:12" x14ac:dyDescent="0.25">
      <c r="B55" s="162"/>
      <c r="C55" s="5" t="s">
        <v>3</v>
      </c>
      <c r="D55" s="6">
        <f t="shared" si="0"/>
        <v>50.819192040042637</v>
      </c>
      <c r="E55" s="7">
        <f t="shared" si="1"/>
        <v>61.102294427919766</v>
      </c>
      <c r="F55" s="7">
        <f t="shared" si="1"/>
        <v>51.415769165501636</v>
      </c>
      <c r="G55" s="7">
        <f t="shared" si="1"/>
        <v>50.914068259589719</v>
      </c>
      <c r="H55" s="7">
        <f t="shared" si="1"/>
        <v>51.348073447920449</v>
      </c>
      <c r="I55" s="7">
        <f t="shared" si="1"/>
        <v>48.549687656262634</v>
      </c>
      <c r="J55" s="14"/>
      <c r="K55" s="30"/>
      <c r="L55" s="30"/>
    </row>
    <row r="56" spans="2:12" x14ac:dyDescent="0.25">
      <c r="B56" s="160" t="s">
        <v>22</v>
      </c>
      <c r="C56" s="5" t="s">
        <v>4</v>
      </c>
      <c r="D56" s="6">
        <f t="shared" si="0"/>
        <v>18.422044167620534</v>
      </c>
      <c r="E56" s="14"/>
      <c r="F56" s="14"/>
      <c r="G56" s="7">
        <f t="shared" si="1"/>
        <v>12.116761337699922</v>
      </c>
      <c r="H56" s="7">
        <f t="shared" si="1"/>
        <v>13.860248750072957</v>
      </c>
      <c r="I56" s="7">
        <f t="shared" si="1"/>
        <v>44.441575326081178</v>
      </c>
      <c r="J56" s="14"/>
      <c r="K56" s="30"/>
      <c r="L56" s="30"/>
    </row>
    <row r="57" spans="2:12" x14ac:dyDescent="0.25">
      <c r="B57" s="161"/>
      <c r="C57" s="5" t="s">
        <v>5</v>
      </c>
      <c r="D57" s="6">
        <f t="shared" si="0"/>
        <v>24.244512975823358</v>
      </c>
      <c r="E57" s="14"/>
      <c r="F57" s="7">
        <f t="shared" si="1"/>
        <v>26.193897773009624</v>
      </c>
      <c r="G57" s="7">
        <f t="shared" si="1"/>
        <v>19.676819382158502</v>
      </c>
      <c r="H57" s="7">
        <f t="shared" si="1"/>
        <v>27.415942963803175</v>
      </c>
      <c r="I57" s="7">
        <f t="shared" si="1"/>
        <v>23.645997046132564</v>
      </c>
      <c r="J57" s="14"/>
      <c r="K57" s="30"/>
      <c r="L57" s="30"/>
    </row>
    <row r="58" spans="2:12" x14ac:dyDescent="0.25">
      <c r="B58" s="161"/>
      <c r="C58" s="5" t="s">
        <v>6</v>
      </c>
      <c r="D58" s="6">
        <f t="shared" si="0"/>
        <v>26.833249107594064</v>
      </c>
      <c r="E58" s="7">
        <f t="shared" si="1"/>
        <v>44.149271711139363</v>
      </c>
      <c r="F58" s="7">
        <f t="shared" si="1"/>
        <v>22.320046611386736</v>
      </c>
      <c r="G58" s="7">
        <f t="shared" si="1"/>
        <v>26.932102803226389</v>
      </c>
      <c r="H58" s="7">
        <f t="shared" si="1"/>
        <v>32.98771715760406</v>
      </c>
      <c r="I58" s="7">
        <f t="shared" si="1"/>
        <v>12.381053473887446</v>
      </c>
      <c r="J58" s="14"/>
      <c r="K58" s="30"/>
      <c r="L58" s="30"/>
    </row>
    <row r="59" spans="2:12" x14ac:dyDescent="0.25">
      <c r="B59" s="162"/>
      <c r="C59" s="5" t="s">
        <v>7</v>
      </c>
      <c r="D59" s="6">
        <f t="shared" si="0"/>
        <v>30.500193748962072</v>
      </c>
      <c r="E59" s="7">
        <f t="shared" si="1"/>
        <v>39.805933087247816</v>
      </c>
      <c r="F59" s="7">
        <f t="shared" si="1"/>
        <v>44.870118224979734</v>
      </c>
      <c r="G59" s="7">
        <f t="shared" si="1"/>
        <v>41.274316476915196</v>
      </c>
      <c r="H59" s="7">
        <f t="shared" si="1"/>
        <v>25.736091128519895</v>
      </c>
      <c r="I59" s="7">
        <f t="shared" si="1"/>
        <v>19.531374153898788</v>
      </c>
      <c r="J59" s="14"/>
      <c r="K59" s="30"/>
      <c r="L59" s="30"/>
    </row>
    <row r="60" spans="2:12" ht="24" x14ac:dyDescent="0.25">
      <c r="B60" s="160" t="s">
        <v>23</v>
      </c>
      <c r="C60" s="5" t="s">
        <v>8</v>
      </c>
      <c r="D60" s="6">
        <f t="shared" si="0"/>
        <v>44.686047166585723</v>
      </c>
      <c r="E60" s="7">
        <f t="shared" si="1"/>
        <v>63.851061874271309</v>
      </c>
      <c r="F60" s="7">
        <f t="shared" si="1"/>
        <v>69.265559260174996</v>
      </c>
      <c r="G60" s="7">
        <f t="shared" si="1"/>
        <v>55.392929240663705</v>
      </c>
      <c r="H60" s="7">
        <f t="shared" si="1"/>
        <v>38.778980161825636</v>
      </c>
      <c r="I60" s="7">
        <f t="shared" si="1"/>
        <v>30.276673558372931</v>
      </c>
      <c r="J60" s="14"/>
      <c r="L60" s="30"/>
    </row>
    <row r="61" spans="2:12" ht="36" x14ac:dyDescent="0.25">
      <c r="B61" s="161"/>
      <c r="C61" s="5" t="s">
        <v>9</v>
      </c>
      <c r="D61" s="6">
        <f t="shared" si="0"/>
        <v>29.506125047101367</v>
      </c>
      <c r="E61" s="14"/>
      <c r="F61" s="7">
        <f t="shared" si="1"/>
        <v>14.22866799251282</v>
      </c>
      <c r="G61" s="7">
        <f t="shared" si="1"/>
        <v>27.064745641396364</v>
      </c>
      <c r="H61" s="7">
        <f t="shared" si="1"/>
        <v>31.573736759448135</v>
      </c>
      <c r="I61" s="7">
        <f t="shared" si="1"/>
        <v>34.454129520316577</v>
      </c>
      <c r="J61" s="14"/>
      <c r="L61" s="30"/>
    </row>
    <row r="62" spans="2:12" x14ac:dyDescent="0.25">
      <c r="B62" s="162"/>
      <c r="C62" s="5" t="s">
        <v>10</v>
      </c>
      <c r="D62" s="6">
        <f t="shared" si="0"/>
        <v>25.152837024801205</v>
      </c>
      <c r="E62" s="14"/>
      <c r="F62" s="7">
        <f t="shared" si="1"/>
        <v>16.216790248331993</v>
      </c>
      <c r="G62" s="7">
        <f t="shared" si="1"/>
        <v>16.903045760767412</v>
      </c>
      <c r="H62" s="7">
        <f t="shared" si="1"/>
        <v>29.487999258368774</v>
      </c>
      <c r="I62" s="7">
        <f t="shared" si="1"/>
        <v>33.210006692265068</v>
      </c>
      <c r="J62" s="14"/>
      <c r="L62" s="30"/>
    </row>
    <row r="63" spans="2:12" x14ac:dyDescent="0.25">
      <c r="B63" s="160" t="s">
        <v>38</v>
      </c>
      <c r="C63" s="5" t="s">
        <v>37</v>
      </c>
      <c r="D63" s="6">
        <f t="shared" si="0"/>
        <v>93.7728804403596</v>
      </c>
      <c r="E63" s="7">
        <f t="shared" si="1"/>
        <v>96.972331781169174</v>
      </c>
      <c r="F63" s="7">
        <f t="shared" si="1"/>
        <v>95.093804705074191</v>
      </c>
      <c r="G63" s="7">
        <f t="shared" si="1"/>
        <v>90.356829487513892</v>
      </c>
      <c r="H63" s="7">
        <f t="shared" si="1"/>
        <v>95.048812338324723</v>
      </c>
      <c r="I63" s="7">
        <f t="shared" si="1"/>
        <v>95.7088151992468</v>
      </c>
      <c r="J63" s="14"/>
    </row>
    <row r="64" spans="2:12" x14ac:dyDescent="0.25">
      <c r="B64" s="162"/>
      <c r="C64" s="5" t="s">
        <v>20</v>
      </c>
      <c r="D64" s="6">
        <f t="shared" si="0"/>
        <v>6.2271195596404025</v>
      </c>
      <c r="E64" s="14"/>
      <c r="F64" s="14"/>
      <c r="G64" s="7">
        <f t="shared" ref="E64:I71" si="2">G19/G$8*100</f>
        <v>9.643170512486039</v>
      </c>
      <c r="H64" s="7">
        <f t="shared" si="2"/>
        <v>4.9511876616753199</v>
      </c>
      <c r="I64" s="7">
        <f t="shared" si="2"/>
        <v>4.2911848007531663</v>
      </c>
      <c r="J64" s="14"/>
    </row>
    <row r="65" spans="2:12" x14ac:dyDescent="0.25">
      <c r="B65" s="160" t="s">
        <v>25</v>
      </c>
      <c r="C65" s="5" t="s">
        <v>11</v>
      </c>
      <c r="D65" s="6">
        <f t="shared" si="0"/>
        <v>13.236179091897723</v>
      </c>
      <c r="E65" s="7">
        <f t="shared" si="2"/>
        <v>10.245118083333397</v>
      </c>
      <c r="F65" s="7">
        <f t="shared" si="2"/>
        <v>13.507786202385608</v>
      </c>
      <c r="G65" s="7">
        <f t="shared" si="2"/>
        <v>12.021099413055609</v>
      </c>
      <c r="H65" s="7">
        <f t="shared" si="2"/>
        <v>14.334497711925188</v>
      </c>
      <c r="I65" s="7">
        <f t="shared" si="2"/>
        <v>13.107305550281614</v>
      </c>
      <c r="J65" s="14"/>
    </row>
    <row r="66" spans="2:12" x14ac:dyDescent="0.25">
      <c r="B66" s="161"/>
      <c r="C66" s="5" t="s">
        <v>12</v>
      </c>
      <c r="D66" s="6">
        <f t="shared" si="0"/>
        <v>28.298955541309645</v>
      </c>
      <c r="E66" s="7">
        <f t="shared" si="2"/>
        <v>16.03932290222609</v>
      </c>
      <c r="F66" s="7">
        <f t="shared" si="2"/>
        <v>21.368603402109255</v>
      </c>
      <c r="G66" s="7">
        <f t="shared" si="2"/>
        <v>26.344437210719278</v>
      </c>
      <c r="H66" s="7">
        <f t="shared" si="2"/>
        <v>32.320258456045735</v>
      </c>
      <c r="I66" s="7">
        <f t="shared" si="2"/>
        <v>27.146900560622072</v>
      </c>
      <c r="J66" s="14"/>
    </row>
    <row r="67" spans="2:12" x14ac:dyDescent="0.25">
      <c r="B67" s="162"/>
      <c r="C67" s="5" t="s">
        <v>13</v>
      </c>
      <c r="D67" s="6">
        <f t="shared" si="0"/>
        <v>58.464865366792651</v>
      </c>
      <c r="E67" s="7">
        <f t="shared" si="2"/>
        <v>73.715559014440515</v>
      </c>
      <c r="F67" s="7">
        <f t="shared" si="2"/>
        <v>65.123610395505153</v>
      </c>
      <c r="G67" s="7">
        <f t="shared" si="2"/>
        <v>61.634463376225071</v>
      </c>
      <c r="H67" s="7">
        <f t="shared" si="2"/>
        <v>53.345243832029155</v>
      </c>
      <c r="I67" s="7">
        <f t="shared" si="2"/>
        <v>59.745793889096298</v>
      </c>
      <c r="J67" s="14"/>
    </row>
    <row r="68" spans="2:12" x14ac:dyDescent="0.25">
      <c r="B68" s="160" t="s">
        <v>24</v>
      </c>
      <c r="C68" s="5" t="s">
        <v>14</v>
      </c>
      <c r="D68" s="6">
        <f t="shared" si="0"/>
        <v>10.843156197377521</v>
      </c>
      <c r="E68" s="14"/>
      <c r="F68" s="7">
        <f t="shared" si="2"/>
        <v>9.1656137050527366</v>
      </c>
      <c r="G68" s="7">
        <f t="shared" si="2"/>
        <v>8.7076120955577743</v>
      </c>
      <c r="H68" s="7">
        <f t="shared" si="2"/>
        <v>12.623685253756726</v>
      </c>
      <c r="I68" s="7">
        <f t="shared" si="2"/>
        <v>11.667659040462445</v>
      </c>
      <c r="J68" s="14"/>
      <c r="K68" s="27"/>
    </row>
    <row r="69" spans="2:12" x14ac:dyDescent="0.25">
      <c r="B69" s="161"/>
      <c r="C69" s="5" t="s">
        <v>15</v>
      </c>
      <c r="D69" s="6">
        <f t="shared" si="0"/>
        <v>56.17309192986464</v>
      </c>
      <c r="E69" s="7">
        <f t="shared" si="2"/>
        <v>64.501235670053873</v>
      </c>
      <c r="F69" s="7">
        <f t="shared" si="2"/>
        <v>60.555070400762531</v>
      </c>
      <c r="G69" s="7">
        <f t="shared" si="2"/>
        <v>57.149164438580257</v>
      </c>
      <c r="H69" s="7">
        <f t="shared" si="2"/>
        <v>52.430380980925243</v>
      </c>
      <c r="I69" s="7">
        <f t="shared" si="2"/>
        <v>59.547285426177673</v>
      </c>
      <c r="J69" s="14"/>
      <c r="K69" s="28"/>
    </row>
    <row r="70" spans="2:12" x14ac:dyDescent="0.25">
      <c r="B70" s="161"/>
      <c r="C70" s="5" t="s">
        <v>16</v>
      </c>
      <c r="D70" s="6">
        <f t="shared" si="0"/>
        <v>10.664764295905565</v>
      </c>
      <c r="E70" s="7">
        <f t="shared" si="2"/>
        <v>11.606992323276447</v>
      </c>
      <c r="F70" s="7">
        <f t="shared" si="2"/>
        <v>6.905436242827645</v>
      </c>
      <c r="G70" s="7">
        <f t="shared" si="2"/>
        <v>10.011014349639904</v>
      </c>
      <c r="H70" s="7">
        <f t="shared" si="2"/>
        <v>12.154613551479258</v>
      </c>
      <c r="I70" s="7">
        <f t="shared" si="2"/>
        <v>9.5414382849600496</v>
      </c>
      <c r="J70" s="14"/>
      <c r="K70" s="29"/>
    </row>
    <row r="71" spans="2:12" x14ac:dyDescent="0.25">
      <c r="B71" s="162"/>
      <c r="C71" s="5" t="s">
        <v>17</v>
      </c>
      <c r="D71" s="6">
        <f t="shared" si="0"/>
        <v>22.318987576852273</v>
      </c>
      <c r="E71" s="7">
        <f t="shared" si="2"/>
        <v>19.240276115492787</v>
      </c>
      <c r="F71" s="7">
        <f t="shared" si="2"/>
        <v>23.373879651357093</v>
      </c>
      <c r="G71" s="7">
        <f t="shared" si="2"/>
        <v>24.132209116221993</v>
      </c>
      <c r="H71" s="7">
        <f t="shared" si="2"/>
        <v>22.791320213838798</v>
      </c>
      <c r="I71" s="7">
        <f t="shared" si="2"/>
        <v>19.24361724839979</v>
      </c>
      <c r="J71" s="14"/>
      <c r="K71" s="30"/>
      <c r="L71" s="27"/>
    </row>
    <row r="72" spans="2:12" ht="15" customHeight="1" x14ac:dyDescent="0.25">
      <c r="B72" s="163" t="s">
        <v>121</v>
      </c>
      <c r="C72" s="164"/>
      <c r="D72" s="164"/>
      <c r="E72" s="164"/>
      <c r="F72" s="164"/>
      <c r="G72" s="164"/>
      <c r="H72" s="164"/>
      <c r="I72" s="164"/>
      <c r="J72" s="165"/>
      <c r="K72" s="30"/>
      <c r="L72" s="28"/>
    </row>
    <row r="73" spans="2:12" x14ac:dyDescent="0.25">
      <c r="B73" s="160" t="s">
        <v>116</v>
      </c>
      <c r="C73" s="4" t="s">
        <v>19</v>
      </c>
      <c r="D73" s="38">
        <f>SUM(D74:D80)</f>
        <v>99.999999999999986</v>
      </c>
      <c r="E73" s="38">
        <v>99.999999999999986</v>
      </c>
      <c r="F73" s="38">
        <v>99.999999999999986</v>
      </c>
      <c r="G73" s="38">
        <v>99.999999999999986</v>
      </c>
      <c r="H73" s="38">
        <v>99.999999999999986</v>
      </c>
      <c r="I73" s="38">
        <v>99.999999999999986</v>
      </c>
      <c r="J73" s="40"/>
      <c r="K73" s="30"/>
      <c r="L73" s="29"/>
    </row>
    <row r="74" spans="2:12" ht="60" x14ac:dyDescent="0.25">
      <c r="B74" s="161"/>
      <c r="C74" s="5" t="s">
        <v>111</v>
      </c>
      <c r="D74" s="38">
        <f t="shared" ref="D74:D93" si="3">D29/$D$28*100</f>
        <v>52.086155593020678</v>
      </c>
      <c r="E74" s="39">
        <f t="shared" ref="E74:I83" si="4">E29/E$28*100</f>
        <v>36.97267995120324</v>
      </c>
      <c r="F74" s="39">
        <f t="shared" si="4"/>
        <v>37.430257608480503</v>
      </c>
      <c r="G74" s="39">
        <f t="shared" si="4"/>
        <v>43.553163687376085</v>
      </c>
      <c r="H74" s="39">
        <f t="shared" si="4"/>
        <v>61.587628220093727</v>
      </c>
      <c r="I74" s="39">
        <f t="shared" si="4"/>
        <v>50.593473205069927</v>
      </c>
      <c r="J74" s="40"/>
      <c r="K74" s="30"/>
      <c r="L74" s="30"/>
    </row>
    <row r="75" spans="2:12" x14ac:dyDescent="0.25">
      <c r="B75" s="161"/>
      <c r="C75" s="5" t="s">
        <v>88</v>
      </c>
      <c r="D75" s="38">
        <f t="shared" si="3"/>
        <v>6.9292908967831579</v>
      </c>
      <c r="E75" s="40"/>
      <c r="F75" s="39">
        <f t="shared" si="4"/>
        <v>15.33030072024763</v>
      </c>
      <c r="G75" s="39">
        <f t="shared" si="4"/>
        <v>8.6891946441054522</v>
      </c>
      <c r="H75" s="39">
        <f t="shared" si="4"/>
        <v>5.2140200285590694</v>
      </c>
      <c r="I75" s="39">
        <f t="shared" si="4"/>
        <v>4.0584168297657612</v>
      </c>
      <c r="J75" s="81">
        <v>0</v>
      </c>
      <c r="K75" s="30"/>
      <c r="L75" s="30"/>
    </row>
    <row r="76" spans="2:12" x14ac:dyDescent="0.25">
      <c r="B76" s="161"/>
      <c r="C76" s="5" t="s">
        <v>89</v>
      </c>
      <c r="D76" s="38">
        <f t="shared" si="3"/>
        <v>24.603728852528235</v>
      </c>
      <c r="E76" s="39">
        <f t="shared" si="4"/>
        <v>43.555017021942064</v>
      </c>
      <c r="F76" s="39">
        <f t="shared" si="4"/>
        <v>39.167916791471974</v>
      </c>
      <c r="G76" s="39">
        <f t="shared" si="4"/>
        <v>33.649399328647171</v>
      </c>
      <c r="H76" s="39">
        <f t="shared" si="4"/>
        <v>20.233699386358843</v>
      </c>
      <c r="I76" s="39">
        <f t="shared" si="4"/>
        <v>13.47780532349516</v>
      </c>
      <c r="J76" s="40"/>
      <c r="K76" s="30"/>
      <c r="L76" s="30"/>
    </row>
    <row r="77" spans="2:12" x14ac:dyDescent="0.25">
      <c r="B77" s="161"/>
      <c r="C77" s="5" t="s">
        <v>90</v>
      </c>
      <c r="D77" s="38">
        <f t="shared" si="3"/>
        <v>9.8885481572037754</v>
      </c>
      <c r="E77" s="82">
        <v>0</v>
      </c>
      <c r="F77" s="40"/>
      <c r="G77" s="39">
        <f t="shared" si="4"/>
        <v>5.3159000318348921</v>
      </c>
      <c r="H77" s="39">
        <f t="shared" si="4"/>
        <v>6.9568726381774608</v>
      </c>
      <c r="I77" s="39">
        <f t="shared" si="4"/>
        <v>25.912662405849129</v>
      </c>
      <c r="J77" s="40"/>
      <c r="K77" s="30"/>
      <c r="L77" s="30"/>
    </row>
    <row r="78" spans="2:12" x14ac:dyDescent="0.25">
      <c r="B78" s="161"/>
      <c r="C78" s="5" t="s">
        <v>91</v>
      </c>
      <c r="D78" s="38">
        <f t="shared" si="3"/>
        <v>4.7762728909463537</v>
      </c>
      <c r="E78" s="40"/>
      <c r="F78" s="40"/>
      <c r="G78" s="39">
        <f t="shared" si="4"/>
        <v>7.5671356209236702</v>
      </c>
      <c r="H78" s="39">
        <f t="shared" si="4"/>
        <v>4.0469291932984701</v>
      </c>
      <c r="I78" s="40"/>
      <c r="J78" s="81">
        <v>0</v>
      </c>
      <c r="K78" s="30"/>
      <c r="L78" s="30"/>
    </row>
    <row r="79" spans="2:12" x14ac:dyDescent="0.25">
      <c r="B79" s="161"/>
      <c r="C79" s="5" t="s">
        <v>92</v>
      </c>
      <c r="D79" s="38">
        <f t="shared" si="3"/>
        <v>1.7160036095177891</v>
      </c>
      <c r="E79" s="82">
        <v>0</v>
      </c>
      <c r="F79" s="82">
        <v>0</v>
      </c>
      <c r="G79" s="40"/>
      <c r="H79" s="39">
        <f t="shared" si="4"/>
        <v>1.960850533512432</v>
      </c>
      <c r="I79" s="40"/>
      <c r="J79" s="81">
        <v>0</v>
      </c>
      <c r="K79" s="30"/>
      <c r="L79" s="30"/>
    </row>
    <row r="80" spans="2:12" x14ac:dyDescent="0.25">
      <c r="B80" s="162"/>
      <c r="C80" s="5" t="s">
        <v>93</v>
      </c>
      <c r="D80" s="82">
        <v>0</v>
      </c>
      <c r="E80" s="82">
        <v>0</v>
      </c>
      <c r="F80" s="82">
        <v>0</v>
      </c>
      <c r="G80" s="82">
        <v>0</v>
      </c>
      <c r="H80" s="82">
        <v>0</v>
      </c>
      <c r="I80" s="82">
        <v>0</v>
      </c>
      <c r="J80" s="40">
        <v>0</v>
      </c>
      <c r="K80" s="30"/>
      <c r="L80" s="30"/>
    </row>
    <row r="81" spans="2:12" x14ac:dyDescent="0.25">
      <c r="B81" s="160" t="s">
        <v>115</v>
      </c>
      <c r="C81" s="5" t="s">
        <v>49</v>
      </c>
      <c r="D81" s="38">
        <f t="shared" si="3"/>
        <v>18.081212845390436</v>
      </c>
      <c r="E81" s="40"/>
      <c r="F81" s="40"/>
      <c r="G81" s="39">
        <f t="shared" si="4"/>
        <v>15.181798580526154</v>
      </c>
      <c r="H81" s="39">
        <f t="shared" si="4"/>
        <v>22.747870999962714</v>
      </c>
      <c r="I81" s="39">
        <f t="shared" si="4"/>
        <v>15.402423481276506</v>
      </c>
      <c r="J81" s="40"/>
      <c r="K81" s="30"/>
      <c r="L81" s="30"/>
    </row>
    <row r="82" spans="2:12" ht="24" x14ac:dyDescent="0.25">
      <c r="B82" s="161"/>
      <c r="C82" s="5" t="s">
        <v>94</v>
      </c>
      <c r="D82" s="38">
        <f t="shared" si="3"/>
        <v>2.3618881415841351</v>
      </c>
      <c r="E82" s="40"/>
      <c r="F82" s="82">
        <v>0</v>
      </c>
      <c r="G82" s="40">
        <f t="shared" si="4"/>
        <v>2.9107088892070143</v>
      </c>
      <c r="H82" s="39">
        <f t="shared" si="4"/>
        <v>2.187178169799211</v>
      </c>
      <c r="I82" s="40">
        <f t="shared" si="4"/>
        <v>0</v>
      </c>
      <c r="J82" s="81">
        <v>0</v>
      </c>
      <c r="K82" s="30"/>
      <c r="L82" s="30"/>
    </row>
    <row r="83" spans="2:12" ht="24" x14ac:dyDescent="0.25">
      <c r="B83" s="161"/>
      <c r="C83" s="5" t="s">
        <v>95</v>
      </c>
      <c r="D83" s="38">
        <f t="shared" si="3"/>
        <v>8.0418929910233832</v>
      </c>
      <c r="E83" s="40"/>
      <c r="F83" s="40"/>
      <c r="G83" s="39">
        <f t="shared" si="4"/>
        <v>6.6966506455938113</v>
      </c>
      <c r="H83" s="39">
        <f t="shared" si="4"/>
        <v>9.5231738989025345</v>
      </c>
      <c r="I83" s="39">
        <f t="shared" si="4"/>
        <v>6.9374199329116895</v>
      </c>
      <c r="J83" s="81">
        <v>0</v>
      </c>
      <c r="K83" s="30"/>
      <c r="L83" s="30"/>
    </row>
    <row r="84" spans="2:12" ht="24" x14ac:dyDescent="0.25">
      <c r="B84" s="161"/>
      <c r="C84" s="5" t="s">
        <v>96</v>
      </c>
      <c r="D84" s="38">
        <f t="shared" si="3"/>
        <v>5.3893448222138849</v>
      </c>
      <c r="E84" s="40"/>
      <c r="F84" s="40"/>
      <c r="G84" s="39">
        <f t="shared" ref="E84:I93" si="5">G39/G$28*100</f>
        <v>5.4925187212427566</v>
      </c>
      <c r="H84" s="39">
        <f t="shared" si="5"/>
        <v>6.7597237025840755</v>
      </c>
      <c r="I84" s="39">
        <f t="shared" si="5"/>
        <v>3.3354041303190716</v>
      </c>
      <c r="J84" s="81">
        <v>0</v>
      </c>
      <c r="K84" s="30"/>
      <c r="L84" s="30"/>
    </row>
    <row r="85" spans="2:12" ht="48" x14ac:dyDescent="0.25">
      <c r="B85" s="162"/>
      <c r="C85" s="5" t="s">
        <v>97</v>
      </c>
      <c r="D85" s="38">
        <f t="shared" si="3"/>
        <v>9.9718363636146314</v>
      </c>
      <c r="E85" s="40"/>
      <c r="F85" s="40"/>
      <c r="G85" s="39">
        <f t="shared" si="5"/>
        <v>8.3208171019242556</v>
      </c>
      <c r="H85" s="39">
        <f t="shared" si="5"/>
        <v>10.948032823827514</v>
      </c>
      <c r="I85" s="39">
        <f t="shared" si="5"/>
        <v>12.956398798427543</v>
      </c>
      <c r="J85" s="81">
        <v>0</v>
      </c>
      <c r="K85" s="30"/>
      <c r="L85" s="30"/>
    </row>
    <row r="86" spans="2:12" ht="24" x14ac:dyDescent="0.25">
      <c r="B86" s="160" t="s">
        <v>47</v>
      </c>
      <c r="C86" s="5" t="s">
        <v>112</v>
      </c>
      <c r="D86" s="38">
        <f t="shared" si="3"/>
        <v>33.61515109933616</v>
      </c>
      <c r="E86" s="39">
        <f t="shared" si="5"/>
        <v>62.108541171187667</v>
      </c>
      <c r="F86" s="39">
        <f t="shared" si="5"/>
        <v>61.214751650658783</v>
      </c>
      <c r="G86" s="39">
        <f t="shared" si="5"/>
        <v>43.057783482409441</v>
      </c>
      <c r="H86" s="39">
        <f t="shared" si="5"/>
        <v>27.38900548099118</v>
      </c>
      <c r="I86" s="39">
        <f t="shared" si="5"/>
        <v>18.640354149521357</v>
      </c>
      <c r="J86" s="81"/>
      <c r="K86" s="30"/>
      <c r="L86" s="30"/>
    </row>
    <row r="87" spans="2:12" x14ac:dyDescent="0.25">
      <c r="B87" s="161"/>
      <c r="C87" s="5" t="s">
        <v>98</v>
      </c>
      <c r="D87" s="38">
        <f t="shared" si="3"/>
        <v>55.358001634847973</v>
      </c>
      <c r="E87" s="39">
        <f t="shared" si="5"/>
        <v>37.891458828812326</v>
      </c>
      <c r="F87" s="39">
        <f t="shared" si="5"/>
        <v>35.61776010603716</v>
      </c>
      <c r="G87" s="39">
        <f t="shared" si="5"/>
        <v>53.233411982492797</v>
      </c>
      <c r="H87" s="39">
        <f t="shared" si="5"/>
        <v>56.408930595104835</v>
      </c>
      <c r="I87" s="39">
        <f t="shared" si="5"/>
        <v>66.739716650715479</v>
      </c>
      <c r="J87" s="40"/>
      <c r="K87" s="30"/>
      <c r="L87" s="30"/>
    </row>
    <row r="88" spans="2:12" ht="24" x14ac:dyDescent="0.25">
      <c r="B88" s="162"/>
      <c r="C88" s="5" t="s">
        <v>113</v>
      </c>
      <c r="D88" s="38">
        <f t="shared" si="3"/>
        <v>11.026847265815858</v>
      </c>
      <c r="E88" s="82">
        <v>0</v>
      </c>
      <c r="F88" s="40"/>
      <c r="G88" s="39">
        <f t="shared" si="5"/>
        <v>3.7088045350977628</v>
      </c>
      <c r="H88" s="39">
        <f t="shared" si="5"/>
        <v>16.20206392390401</v>
      </c>
      <c r="I88" s="39">
        <f t="shared" si="5"/>
        <v>14.619929199763218</v>
      </c>
      <c r="J88" s="81">
        <v>0</v>
      </c>
      <c r="K88" s="30"/>
      <c r="L88" s="30"/>
    </row>
    <row r="89" spans="2:12" x14ac:dyDescent="0.25">
      <c r="B89" s="160" t="s">
        <v>48</v>
      </c>
      <c r="C89" s="5" t="s">
        <v>99</v>
      </c>
      <c r="D89" s="38">
        <f t="shared" si="3"/>
        <v>37.51290122695309</v>
      </c>
      <c r="E89" s="40">
        <f t="shared" si="5"/>
        <v>0</v>
      </c>
      <c r="F89" s="39">
        <f t="shared" si="5"/>
        <v>31.281276069653412</v>
      </c>
      <c r="G89" s="39">
        <f t="shared" si="5"/>
        <v>26.876509733570924</v>
      </c>
      <c r="H89" s="39">
        <f t="shared" si="5"/>
        <v>37.752344684056517</v>
      </c>
      <c r="I89" s="39">
        <f t="shared" si="5"/>
        <v>58.185509887382103</v>
      </c>
      <c r="J89" s="40"/>
      <c r="K89" s="30"/>
      <c r="L89" s="30"/>
    </row>
    <row r="90" spans="2:12" x14ac:dyDescent="0.25">
      <c r="B90" s="161"/>
      <c r="C90" s="5" t="s">
        <v>100</v>
      </c>
      <c r="D90" s="38">
        <f t="shared" si="3"/>
        <v>50.707168233873375</v>
      </c>
      <c r="E90" s="39">
        <f t="shared" si="5"/>
        <v>58.131518496105748</v>
      </c>
      <c r="F90" s="39">
        <f t="shared" si="5"/>
        <v>42.99825109978336</v>
      </c>
      <c r="G90" s="39">
        <f t="shared" si="5"/>
        <v>59.824899089791181</v>
      </c>
      <c r="H90" s="39">
        <f t="shared" si="5"/>
        <v>54.022022796016536</v>
      </c>
      <c r="I90" s="39">
        <f t="shared" si="5"/>
        <v>32.109590129460251</v>
      </c>
      <c r="J90" s="40"/>
      <c r="K90" s="30"/>
      <c r="L90" s="30"/>
    </row>
    <row r="91" spans="2:12" x14ac:dyDescent="0.25">
      <c r="B91" s="161"/>
      <c r="C91" s="5" t="s">
        <v>101</v>
      </c>
      <c r="D91" s="38">
        <f t="shared" si="3"/>
        <v>5.5587919874060558</v>
      </c>
      <c r="E91" s="40"/>
      <c r="F91" s="39">
        <f t="shared" si="5"/>
        <v>16.918587552960641</v>
      </c>
      <c r="G91" s="39">
        <f t="shared" si="5"/>
        <v>6.6194277814057765</v>
      </c>
      <c r="H91" s="39">
        <f t="shared" si="5"/>
        <v>2.9863977902506411</v>
      </c>
      <c r="I91" s="40"/>
      <c r="J91" s="81">
        <v>0</v>
      </c>
      <c r="L91" s="30"/>
    </row>
    <row r="92" spans="2:12" x14ac:dyDescent="0.25">
      <c r="B92" s="161"/>
      <c r="C92" s="5" t="s">
        <v>102</v>
      </c>
      <c r="D92" s="38">
        <f t="shared" si="3"/>
        <v>1.4016807579474475</v>
      </c>
      <c r="E92" s="40"/>
      <c r="F92" s="40"/>
      <c r="G92" s="40"/>
      <c r="H92" s="39">
        <f t="shared" si="5"/>
        <v>1.2049635468561386</v>
      </c>
      <c r="I92" s="40"/>
      <c r="J92" s="81">
        <v>0</v>
      </c>
      <c r="L92" s="30"/>
    </row>
    <row r="93" spans="2:12" x14ac:dyDescent="0.25">
      <c r="B93" s="162"/>
      <c r="C93" s="5" t="s">
        <v>103</v>
      </c>
      <c r="D93" s="38">
        <f t="shared" si="3"/>
        <v>4.8194577938199963</v>
      </c>
      <c r="E93" s="40"/>
      <c r="F93" s="40"/>
      <c r="G93" s="39">
        <f t="shared" si="5"/>
        <v>6.0093515833917177</v>
      </c>
      <c r="H93" s="39">
        <f t="shared" si="5"/>
        <v>4.0342711828201425</v>
      </c>
      <c r="I93" s="39">
        <f t="shared" si="5"/>
        <v>4.6592183149133488</v>
      </c>
      <c r="J93" s="81">
        <v>0</v>
      </c>
      <c r="L93" s="30"/>
    </row>
    <row r="95" spans="2:12" x14ac:dyDescent="0.25">
      <c r="B95" s="168" t="s">
        <v>29</v>
      </c>
      <c r="C95" s="169"/>
      <c r="D95" s="174" t="s">
        <v>63</v>
      </c>
      <c r="E95" s="175"/>
      <c r="F95" s="175"/>
      <c r="G95" s="175"/>
      <c r="H95" s="175"/>
      <c r="I95" s="175"/>
      <c r="J95" s="176"/>
    </row>
    <row r="96" spans="2:12" x14ac:dyDescent="0.25">
      <c r="B96" s="170"/>
      <c r="C96" s="171"/>
      <c r="D96" s="177"/>
      <c r="E96" s="178"/>
      <c r="F96" s="178"/>
      <c r="G96" s="178"/>
      <c r="H96" s="178"/>
      <c r="I96" s="178"/>
      <c r="J96" s="179"/>
    </row>
    <row r="97" spans="2:12" x14ac:dyDescent="0.25">
      <c r="B97" s="172" t="s">
        <v>120</v>
      </c>
      <c r="C97" s="173"/>
      <c r="D97" s="19" t="s">
        <v>19</v>
      </c>
      <c r="E97" s="19" t="s">
        <v>58</v>
      </c>
      <c r="F97" s="19" t="s">
        <v>59</v>
      </c>
      <c r="G97" s="19" t="s">
        <v>60</v>
      </c>
      <c r="H97" s="19" t="s">
        <v>61</v>
      </c>
      <c r="I97" s="19" t="s">
        <v>62</v>
      </c>
      <c r="J97" s="19" t="s">
        <v>77</v>
      </c>
    </row>
    <row r="98" spans="2:12" x14ac:dyDescent="0.25">
      <c r="B98" s="160" t="s">
        <v>21</v>
      </c>
      <c r="C98" s="4" t="s">
        <v>19</v>
      </c>
      <c r="D98" s="6">
        <v>100</v>
      </c>
      <c r="E98" s="6">
        <f t="shared" ref="E98:I98" si="6">E8/$D$8*100</f>
        <v>2.9637217708901149</v>
      </c>
      <c r="F98" s="6">
        <f t="shared" si="6"/>
        <v>7.3977606822129154</v>
      </c>
      <c r="G98" s="6">
        <f t="shared" si="6"/>
        <v>26.909740354321887</v>
      </c>
      <c r="H98" s="6">
        <f t="shared" si="6"/>
        <v>43.243607907378198</v>
      </c>
      <c r="I98" s="6">
        <f t="shared" si="6"/>
        <v>19.070799598565824</v>
      </c>
      <c r="J98" s="14"/>
    </row>
    <row r="99" spans="2:12" x14ac:dyDescent="0.25">
      <c r="B99" s="161"/>
      <c r="C99" s="5" t="s">
        <v>2</v>
      </c>
      <c r="D99" s="6">
        <v>100.00000000000001</v>
      </c>
      <c r="E99" s="7">
        <f t="shared" ref="E99:I108" si="7">E9/$D9*100</f>
        <v>2.3440439802353299</v>
      </c>
      <c r="F99" s="7">
        <f t="shared" si="7"/>
        <v>7.3080237505581627</v>
      </c>
      <c r="G99" s="7">
        <f t="shared" si="7"/>
        <v>26.857827940929031</v>
      </c>
      <c r="H99" s="7">
        <f t="shared" si="7"/>
        <v>42.778574062257306</v>
      </c>
      <c r="I99" s="7">
        <f t="shared" si="7"/>
        <v>19.950843361294851</v>
      </c>
      <c r="J99" s="14"/>
    </row>
    <row r="100" spans="2:12" x14ac:dyDescent="0.25">
      <c r="B100" s="162"/>
      <c r="C100" s="5" t="s">
        <v>3</v>
      </c>
      <c r="D100" s="6">
        <v>100</v>
      </c>
      <c r="E100" s="7">
        <f t="shared" si="7"/>
        <v>3.5634214747978441</v>
      </c>
      <c r="F100" s="7">
        <f t="shared" si="7"/>
        <v>7.4846045422874861</v>
      </c>
      <c r="G100" s="7">
        <f t="shared" si="7"/>
        <v>26.959979138751994</v>
      </c>
      <c r="H100" s="7">
        <f t="shared" si="7"/>
        <v>43.693649305394707</v>
      </c>
      <c r="I100" s="7">
        <f t="shared" si="7"/>
        <v>18.219127984876415</v>
      </c>
      <c r="J100" s="14"/>
    </row>
    <row r="101" spans="2:12" x14ac:dyDescent="0.25">
      <c r="B101" s="160" t="s">
        <v>22</v>
      </c>
      <c r="C101" s="5" t="s">
        <v>4</v>
      </c>
      <c r="D101" s="6">
        <v>100.00000000000001</v>
      </c>
      <c r="E101" s="14"/>
      <c r="F101" s="14"/>
      <c r="G101" s="7">
        <f t="shared" si="7"/>
        <v>17.699387677393997</v>
      </c>
      <c r="H101" s="7">
        <f t="shared" si="7"/>
        <v>32.535323278638096</v>
      </c>
      <c r="I101" s="7">
        <f t="shared" si="7"/>
        <v>46.006641237888907</v>
      </c>
      <c r="J101" s="14"/>
    </row>
    <row r="102" spans="2:12" x14ac:dyDescent="0.25">
      <c r="B102" s="161"/>
      <c r="C102" s="5" t="s">
        <v>5</v>
      </c>
      <c r="D102" s="6">
        <v>100</v>
      </c>
      <c r="E102" s="14"/>
      <c r="F102" s="7">
        <f t="shared" si="7"/>
        <v>7.992579073554035</v>
      </c>
      <c r="G102" s="7">
        <f t="shared" si="7"/>
        <v>21.839914916038509</v>
      </c>
      <c r="H102" s="7">
        <f t="shared" si="7"/>
        <v>48.900313614053367</v>
      </c>
      <c r="I102" s="7">
        <f t="shared" si="7"/>
        <v>18.60000534656065</v>
      </c>
      <c r="J102" s="14"/>
      <c r="K102" s="27"/>
    </row>
    <row r="103" spans="2:12" x14ac:dyDescent="0.25">
      <c r="B103" s="161"/>
      <c r="C103" s="5" t="s">
        <v>6</v>
      </c>
      <c r="D103" s="6">
        <v>100</v>
      </c>
      <c r="E103" s="7">
        <f t="shared" si="7"/>
        <v>4.8762696315525975</v>
      </c>
      <c r="F103" s="7">
        <f t="shared" si="7"/>
        <v>6.1534986905535156</v>
      </c>
      <c r="G103" s="7">
        <f t="shared" si="7"/>
        <v>27.008875843724027</v>
      </c>
      <c r="H103" s="7">
        <f t="shared" si="7"/>
        <v>53.161952203514808</v>
      </c>
      <c r="I103" s="7">
        <f t="shared" si="7"/>
        <v>8.7994036306550534</v>
      </c>
      <c r="J103" s="14"/>
      <c r="K103" s="28"/>
    </row>
    <row r="104" spans="2:12" x14ac:dyDescent="0.25">
      <c r="B104" s="162"/>
      <c r="C104" s="5" t="s">
        <v>7</v>
      </c>
      <c r="D104" s="6">
        <v>100</v>
      </c>
      <c r="E104" s="7">
        <f t="shared" si="7"/>
        <v>3.8679659372749455</v>
      </c>
      <c r="F104" s="7">
        <f t="shared" si="7"/>
        <v>10.883156977397764</v>
      </c>
      <c r="G104" s="7">
        <f t="shared" si="7"/>
        <v>36.415543744986685</v>
      </c>
      <c r="H104" s="7">
        <f t="shared" si="7"/>
        <v>36.488995545090326</v>
      </c>
      <c r="I104" s="7">
        <f t="shared" si="7"/>
        <v>12.212346106368173</v>
      </c>
      <c r="J104" s="14"/>
      <c r="K104" s="29"/>
    </row>
    <row r="105" spans="2:12" ht="24" x14ac:dyDescent="0.25">
      <c r="B105" s="160" t="s">
        <v>23</v>
      </c>
      <c r="C105" s="5" t="s">
        <v>8</v>
      </c>
      <c r="D105" s="6">
        <v>100.00000000000001</v>
      </c>
      <c r="E105" s="7">
        <f t="shared" si="7"/>
        <v>4.2348069290123442</v>
      </c>
      <c r="F105" s="7">
        <f t="shared" si="7"/>
        <v>11.466890974182409</v>
      </c>
      <c r="G105" s="7">
        <f t="shared" si="7"/>
        <v>33.357377477912109</v>
      </c>
      <c r="H105" s="7">
        <f t="shared" si="7"/>
        <v>37.527217543196123</v>
      </c>
      <c r="I105" s="7">
        <f t="shared" si="7"/>
        <v>12.921267611575225</v>
      </c>
      <c r="J105" s="14"/>
      <c r="K105" s="30"/>
      <c r="L105" s="27"/>
    </row>
    <row r="106" spans="2:12" ht="36" x14ac:dyDescent="0.25">
      <c r="B106" s="161"/>
      <c r="C106" s="5" t="s">
        <v>9</v>
      </c>
      <c r="D106" s="6">
        <v>100</v>
      </c>
      <c r="E106" s="14"/>
      <c r="F106" s="7">
        <f t="shared" si="7"/>
        <v>3.5674044106856826</v>
      </c>
      <c r="G106" s="7">
        <f t="shared" si="7"/>
        <v>24.68318956837366</v>
      </c>
      <c r="H106" s="7">
        <f t="shared" si="7"/>
        <v>46.273859763584227</v>
      </c>
      <c r="I106" s="7">
        <f t="shared" si="7"/>
        <v>22.268861071255358</v>
      </c>
      <c r="J106" s="14"/>
      <c r="K106" s="30"/>
      <c r="L106" s="28"/>
    </row>
    <row r="107" spans="2:12" x14ac:dyDescent="0.25">
      <c r="B107" s="162"/>
      <c r="C107" s="5" t="s">
        <v>10</v>
      </c>
      <c r="D107" s="6">
        <v>100.00000000000001</v>
      </c>
      <c r="E107" s="14"/>
      <c r="F107" s="7">
        <f t="shared" si="7"/>
        <v>4.7695587250262639</v>
      </c>
      <c r="G107" s="7">
        <f t="shared" si="7"/>
        <v>18.083708496619071</v>
      </c>
      <c r="H107" s="7">
        <f t="shared" si="7"/>
        <v>50.696765404420084</v>
      </c>
      <c r="I107" s="7">
        <f t="shared" si="7"/>
        <v>25.179719554924539</v>
      </c>
      <c r="J107" s="14"/>
      <c r="K107" s="30"/>
      <c r="L107" s="29"/>
    </row>
    <row r="108" spans="2:12" x14ac:dyDescent="0.25">
      <c r="B108" s="160" t="s">
        <v>38</v>
      </c>
      <c r="C108" s="5" t="s">
        <v>37</v>
      </c>
      <c r="D108" s="6">
        <v>100</v>
      </c>
      <c r="E108" s="7">
        <f t="shared" si="7"/>
        <v>3.0648414501527323</v>
      </c>
      <c r="F108" s="7">
        <f t="shared" si="7"/>
        <v>7.5019686530441163</v>
      </c>
      <c r="G108" s="7">
        <f t="shared" si="7"/>
        <v>25.929445798512901</v>
      </c>
      <c r="H108" s="7">
        <f t="shared" si="7"/>
        <v>43.832007223395934</v>
      </c>
      <c r="I108" s="7">
        <f t="shared" si="7"/>
        <v>19.464514963277445</v>
      </c>
      <c r="J108" s="14"/>
      <c r="K108" s="30"/>
      <c r="L108" s="30"/>
    </row>
    <row r="109" spans="2:12" x14ac:dyDescent="0.25">
      <c r="B109" s="162"/>
      <c r="C109" s="5" t="s">
        <v>20</v>
      </c>
      <c r="D109" s="6">
        <v>100</v>
      </c>
      <c r="E109" s="14"/>
      <c r="F109" s="14"/>
      <c r="G109" s="7">
        <f t="shared" ref="E109:I116" si="8">G19/$D19*100</f>
        <v>41.671789371976907</v>
      </c>
      <c r="H109" s="7">
        <f t="shared" si="8"/>
        <v>34.38302667336297</v>
      </c>
      <c r="I109" s="7">
        <f t="shared" si="8"/>
        <v>13.141922937529248</v>
      </c>
      <c r="J109" s="14"/>
      <c r="K109" s="30"/>
      <c r="L109" s="30"/>
    </row>
    <row r="110" spans="2:12" x14ac:dyDescent="0.25">
      <c r="B110" s="160" t="s">
        <v>25</v>
      </c>
      <c r="C110" s="5" t="s">
        <v>11</v>
      </c>
      <c r="D110" s="6">
        <v>100</v>
      </c>
      <c r="E110" s="7">
        <f t="shared" si="8"/>
        <v>2.2939912869191796</v>
      </c>
      <c r="F110" s="7">
        <f t="shared" si="8"/>
        <v>7.5495631313205038</v>
      </c>
      <c r="G110" s="7">
        <f t="shared" si="8"/>
        <v>24.439429364991952</v>
      </c>
      <c r="H110" s="7">
        <f t="shared" si="8"/>
        <v>46.83189871487518</v>
      </c>
      <c r="I110" s="7">
        <f t="shared" si="8"/>
        <v>18.885117501893177</v>
      </c>
      <c r="J110" s="14"/>
      <c r="K110" s="30"/>
      <c r="L110" s="30"/>
    </row>
    <row r="111" spans="2:12" x14ac:dyDescent="0.25">
      <c r="B111" s="161"/>
      <c r="C111" s="5" t="s">
        <v>12</v>
      </c>
      <c r="D111" s="6">
        <v>100.00000000000001</v>
      </c>
      <c r="E111" s="7">
        <f t="shared" si="8"/>
        <v>1.6797825066820105</v>
      </c>
      <c r="F111" s="7">
        <f t="shared" si="8"/>
        <v>5.5860653178936808</v>
      </c>
      <c r="G111" s="7">
        <f t="shared" si="8"/>
        <v>25.05117067258319</v>
      </c>
      <c r="H111" s="7">
        <f t="shared" si="8"/>
        <v>49.388557188909061</v>
      </c>
      <c r="I111" s="7">
        <f t="shared" si="8"/>
        <v>18.294424313932069</v>
      </c>
      <c r="J111" s="14"/>
      <c r="K111" s="30"/>
      <c r="L111" s="30"/>
    </row>
    <row r="112" spans="2:12" x14ac:dyDescent="0.25">
      <c r="B112" s="162"/>
      <c r="C112" s="5" t="s">
        <v>13</v>
      </c>
      <c r="D112" s="6">
        <v>100</v>
      </c>
      <c r="E112" s="7">
        <f t="shared" si="8"/>
        <v>3.7368153631039083</v>
      </c>
      <c r="F112" s="7">
        <f t="shared" si="8"/>
        <v>8.240314613659562</v>
      </c>
      <c r="G112" s="7">
        <f t="shared" si="8"/>
        <v>28.36861756076539</v>
      </c>
      <c r="H112" s="7">
        <f t="shared" si="8"/>
        <v>39.456873688552299</v>
      </c>
      <c r="I112" s="7">
        <f t="shared" si="8"/>
        <v>19.488628853720748</v>
      </c>
      <c r="J112" s="14"/>
      <c r="K112" s="30"/>
      <c r="L112" s="30"/>
    </row>
    <row r="113" spans="1:24" x14ac:dyDescent="0.25">
      <c r="B113" s="160" t="s">
        <v>24</v>
      </c>
      <c r="C113" s="5" t="s">
        <v>14</v>
      </c>
      <c r="D113" s="6">
        <v>100.00000000000001</v>
      </c>
      <c r="E113" s="14"/>
      <c r="F113" s="7">
        <f t="shared" si="8"/>
        <v>6.2532546300485841</v>
      </c>
      <c r="G113" s="7">
        <f t="shared" si="8"/>
        <v>21.609905486216633</v>
      </c>
      <c r="H113" s="7">
        <f t="shared" si="8"/>
        <v>50.344538575551944</v>
      </c>
      <c r="I113" s="7">
        <f t="shared" si="8"/>
        <v>20.52092428576006</v>
      </c>
      <c r="J113" s="14"/>
      <c r="K113" s="30"/>
      <c r="L113" s="30"/>
    </row>
    <row r="114" spans="1:24" x14ac:dyDescent="0.25">
      <c r="B114" s="161"/>
      <c r="C114" s="5" t="s">
        <v>15</v>
      </c>
      <c r="D114" s="6">
        <v>100</v>
      </c>
      <c r="E114" s="7">
        <f t="shared" si="8"/>
        <v>3.4031189994549647</v>
      </c>
      <c r="F114" s="7">
        <f t="shared" si="8"/>
        <v>7.9748488738828032</v>
      </c>
      <c r="G114" s="7">
        <f t="shared" si="8"/>
        <v>27.377328248705972</v>
      </c>
      <c r="H114" s="7">
        <f t="shared" si="8"/>
        <v>40.362364963004339</v>
      </c>
      <c r="I114" s="7">
        <f t="shared" si="8"/>
        <v>20.216340386231796</v>
      </c>
      <c r="J114" s="14"/>
      <c r="K114" s="30"/>
      <c r="L114" s="30"/>
    </row>
    <row r="115" spans="1:24" x14ac:dyDescent="0.25">
      <c r="B115" s="161"/>
      <c r="C115" s="5" t="s">
        <v>16</v>
      </c>
      <c r="D115" s="6">
        <v>100</v>
      </c>
      <c r="E115" s="7">
        <f t="shared" si="8"/>
        <v>3.2255655060520847</v>
      </c>
      <c r="F115" s="7">
        <f t="shared" si="8"/>
        <v>4.7900509859679676</v>
      </c>
      <c r="G115" s="7">
        <f t="shared" si="8"/>
        <v>25.260173535727041</v>
      </c>
      <c r="H115" s="7">
        <f t="shared" si="8"/>
        <v>49.284665661825024</v>
      </c>
      <c r="I115" s="7">
        <f t="shared" si="8"/>
        <v>17.06206085439846</v>
      </c>
      <c r="J115" s="14"/>
      <c r="K115" s="30"/>
      <c r="L115" s="30"/>
    </row>
    <row r="116" spans="1:24" s="36" customFormat="1" x14ac:dyDescent="0.25">
      <c r="A116" s="8"/>
      <c r="B116" s="162"/>
      <c r="C116" s="5" t="s">
        <v>17</v>
      </c>
      <c r="D116" s="6">
        <v>100</v>
      </c>
      <c r="E116" s="7">
        <f t="shared" si="8"/>
        <v>2.5549019643060888</v>
      </c>
      <c r="F116" s="7">
        <f t="shared" si="8"/>
        <v>7.7474109110092861</v>
      </c>
      <c r="G116" s="7">
        <f t="shared" si="8"/>
        <v>29.095920200575669</v>
      </c>
      <c r="H116" s="7">
        <f t="shared" si="8"/>
        <v>44.158764443281598</v>
      </c>
      <c r="I116" s="7">
        <f t="shared" si="8"/>
        <v>16.443002480827364</v>
      </c>
      <c r="J116" s="14"/>
      <c r="K116" s="30"/>
      <c r="L116" s="30"/>
      <c r="M116"/>
      <c r="N116"/>
      <c r="O116"/>
      <c r="P116"/>
      <c r="Q116"/>
      <c r="R116"/>
      <c r="S116"/>
      <c r="T116"/>
      <c r="U116"/>
      <c r="V116"/>
      <c r="W116"/>
      <c r="X116"/>
    </row>
    <row r="117" spans="1:24" s="36" customFormat="1" ht="15" customHeight="1" x14ac:dyDescent="0.25">
      <c r="A117" s="8"/>
      <c r="B117" s="163" t="s">
        <v>121</v>
      </c>
      <c r="C117" s="164"/>
      <c r="D117" s="164"/>
      <c r="E117" s="164"/>
      <c r="F117" s="164"/>
      <c r="G117" s="164"/>
      <c r="H117" s="164"/>
      <c r="I117" s="164"/>
      <c r="J117" s="165"/>
      <c r="K117" s="30"/>
      <c r="L117" s="30"/>
      <c r="M117"/>
      <c r="N117"/>
      <c r="O117"/>
      <c r="P117"/>
      <c r="Q117"/>
      <c r="R117"/>
      <c r="S117"/>
      <c r="T117"/>
      <c r="U117"/>
      <c r="V117"/>
      <c r="W117"/>
      <c r="X117"/>
    </row>
    <row r="118" spans="1:24" s="36" customFormat="1" x14ac:dyDescent="0.25">
      <c r="A118" s="8"/>
      <c r="B118" s="160" t="s">
        <v>116</v>
      </c>
      <c r="C118" s="4" t="s">
        <v>19</v>
      </c>
      <c r="D118" s="38">
        <v>100</v>
      </c>
      <c r="E118" s="38">
        <f t="shared" ref="E118:I118" si="9">E28/$D$28*100</f>
        <v>2.9637217708901127</v>
      </c>
      <c r="F118" s="38">
        <f t="shared" si="9"/>
        <v>7.3977606822129127</v>
      </c>
      <c r="G118" s="38">
        <f t="shared" si="9"/>
        <v>26.909740354321883</v>
      </c>
      <c r="H118" s="38">
        <f t="shared" si="9"/>
        <v>43.243607907378198</v>
      </c>
      <c r="I118" s="38">
        <f t="shared" si="9"/>
        <v>19.070799598565806</v>
      </c>
      <c r="J118" s="40"/>
      <c r="K118" s="30"/>
      <c r="L118" s="30"/>
      <c r="M118"/>
      <c r="N118"/>
      <c r="O118"/>
      <c r="P118"/>
      <c r="Q118"/>
      <c r="R118"/>
      <c r="S118"/>
      <c r="T118"/>
      <c r="U118"/>
      <c r="V118"/>
      <c r="W118"/>
      <c r="X118"/>
    </row>
    <row r="119" spans="1:24" s="36" customFormat="1" ht="60" x14ac:dyDescent="0.25">
      <c r="A119" s="8"/>
      <c r="B119" s="161"/>
      <c r="C119" s="5" t="s">
        <v>111</v>
      </c>
      <c r="D119" s="38">
        <v>100.00000000000001</v>
      </c>
      <c r="E119" s="39">
        <f t="shared" ref="E119:I128" si="10">E29/$D29*100</f>
        <v>2.1037593435714466</v>
      </c>
      <c r="F119" s="39">
        <f t="shared" si="10"/>
        <v>5.3161936201377316</v>
      </c>
      <c r="G119" s="39">
        <f t="shared" si="10"/>
        <v>22.50126378291613</v>
      </c>
      <c r="H119" s="39">
        <f t="shared" si="10"/>
        <v>51.132037225108249</v>
      </c>
      <c r="I119" s="39">
        <f t="shared" si="10"/>
        <v>18.524269597247532</v>
      </c>
      <c r="J119" s="40"/>
      <c r="K119" s="30"/>
      <c r="L119" s="30"/>
      <c r="M119"/>
      <c r="N119"/>
      <c r="O119"/>
      <c r="P119"/>
      <c r="Q119"/>
      <c r="R119"/>
      <c r="S119"/>
      <c r="T119"/>
      <c r="U119"/>
      <c r="V119"/>
      <c r="W119"/>
      <c r="X119"/>
    </row>
    <row r="120" spans="1:24" s="36" customFormat="1" x14ac:dyDescent="0.25">
      <c r="A120" s="8"/>
      <c r="B120" s="161"/>
      <c r="C120" s="5" t="s">
        <v>88</v>
      </c>
      <c r="D120" s="38">
        <v>100</v>
      </c>
      <c r="E120" s="40"/>
      <c r="F120" s="39">
        <f t="shared" si="10"/>
        <v>16.366739050802074</v>
      </c>
      <c r="G120" s="39">
        <f t="shared" si="10"/>
        <v>33.744285706000895</v>
      </c>
      <c r="H120" s="39">
        <f t="shared" si="10"/>
        <v>32.539121404312596</v>
      </c>
      <c r="I120" s="39">
        <f t="shared" si="10"/>
        <v>11.169577840041375</v>
      </c>
      <c r="J120" s="40">
        <v>0</v>
      </c>
      <c r="K120" s="30"/>
      <c r="L120" s="30"/>
      <c r="M120"/>
      <c r="N120"/>
      <c r="O120"/>
      <c r="P120"/>
      <c r="Q120"/>
      <c r="R120"/>
      <c r="S120"/>
      <c r="T120"/>
      <c r="U120"/>
      <c r="V120"/>
      <c r="W120"/>
      <c r="X120"/>
    </row>
    <row r="121" spans="1:24" s="36" customFormat="1" x14ac:dyDescent="0.25">
      <c r="A121" s="8"/>
      <c r="B121" s="161"/>
      <c r="C121" s="5" t="s">
        <v>89</v>
      </c>
      <c r="D121" s="38">
        <v>100.00000000000001</v>
      </c>
      <c r="E121" s="39">
        <f t="shared" si="10"/>
        <v>5.2465605093089218</v>
      </c>
      <c r="F121" s="39">
        <f t="shared" si="10"/>
        <v>11.77686831865584</v>
      </c>
      <c r="G121" s="39">
        <f t="shared" si="10"/>
        <v>36.803226228033367</v>
      </c>
      <c r="H121" s="39">
        <f t="shared" si="10"/>
        <v>35.562827408153197</v>
      </c>
      <c r="I121" s="39">
        <f t="shared" si="10"/>
        <v>10.446893066229162</v>
      </c>
      <c r="J121" s="40"/>
      <c r="K121" s="30"/>
      <c r="L121" s="30"/>
      <c r="M121"/>
      <c r="N121"/>
      <c r="O121"/>
      <c r="P121"/>
      <c r="Q121"/>
      <c r="R121"/>
      <c r="S121"/>
      <c r="T121"/>
      <c r="U121"/>
      <c r="V121"/>
      <c r="W121"/>
      <c r="X121"/>
    </row>
    <row r="122" spans="1:24" s="36" customFormat="1" x14ac:dyDescent="0.25">
      <c r="A122" s="8"/>
      <c r="B122" s="161"/>
      <c r="C122" s="5" t="s">
        <v>90</v>
      </c>
      <c r="D122" s="38">
        <v>100</v>
      </c>
      <c r="E122" s="82">
        <v>0</v>
      </c>
      <c r="F122" s="40"/>
      <c r="G122" s="39">
        <f t="shared" si="10"/>
        <v>14.466177171013447</v>
      </c>
      <c r="H122" s="39">
        <f t="shared" si="10"/>
        <v>30.423098299597473</v>
      </c>
      <c r="I122" s="39">
        <f t="shared" si="10"/>
        <v>49.974494127050775</v>
      </c>
      <c r="J122" s="40"/>
      <c r="K122" s="30"/>
      <c r="L122" s="30"/>
      <c r="M122"/>
      <c r="N122"/>
      <c r="O122"/>
      <c r="P122"/>
      <c r="Q122"/>
      <c r="R122"/>
      <c r="S122"/>
      <c r="T122"/>
      <c r="U122"/>
      <c r="V122"/>
      <c r="W122"/>
      <c r="X122"/>
    </row>
    <row r="123" spans="1:24" s="36" customFormat="1" x14ac:dyDescent="0.25">
      <c r="A123" s="8"/>
      <c r="B123" s="161"/>
      <c r="C123" s="5" t="s">
        <v>91</v>
      </c>
      <c r="D123" s="38">
        <v>100</v>
      </c>
      <c r="E123" s="40"/>
      <c r="F123" s="40"/>
      <c r="G123" s="39">
        <f t="shared" si="10"/>
        <v>42.63358887449369</v>
      </c>
      <c r="H123" s="39">
        <f t="shared" si="10"/>
        <v>36.640247167545482</v>
      </c>
      <c r="I123" s="40"/>
      <c r="J123" s="40">
        <v>0</v>
      </c>
      <c r="K123" s="8"/>
      <c r="L123" s="30"/>
      <c r="M123"/>
      <c r="N123"/>
      <c r="O123"/>
      <c r="P123"/>
      <c r="Q123"/>
      <c r="R123"/>
      <c r="S123"/>
      <c r="T123"/>
      <c r="U123"/>
      <c r="V123"/>
      <c r="W123"/>
      <c r="X123"/>
    </row>
    <row r="124" spans="1:24" s="36" customFormat="1" x14ac:dyDescent="0.25">
      <c r="A124" s="8"/>
      <c r="B124" s="161"/>
      <c r="C124" s="5" t="s">
        <v>92</v>
      </c>
      <c r="D124" s="38">
        <v>100</v>
      </c>
      <c r="E124" s="82">
        <v>0</v>
      </c>
      <c r="F124" s="82">
        <v>0</v>
      </c>
      <c r="G124" s="40"/>
      <c r="H124" s="39">
        <f t="shared" si="10"/>
        <v>49.413795615507375</v>
      </c>
      <c r="I124" s="40"/>
      <c r="J124" s="40">
        <v>0</v>
      </c>
      <c r="K124" s="8"/>
      <c r="L124" s="30"/>
      <c r="M124"/>
      <c r="N124"/>
      <c r="O124"/>
      <c r="P124"/>
      <c r="Q124"/>
      <c r="R124"/>
      <c r="S124"/>
      <c r="T124"/>
      <c r="U124"/>
      <c r="V124"/>
      <c r="W124"/>
      <c r="X124"/>
    </row>
    <row r="125" spans="1:24" s="36" customFormat="1" x14ac:dyDescent="0.25">
      <c r="A125" s="8"/>
      <c r="B125" s="162"/>
      <c r="C125" s="5" t="s">
        <v>93</v>
      </c>
      <c r="D125" s="39">
        <v>0</v>
      </c>
      <c r="E125" s="39">
        <v>0</v>
      </c>
      <c r="F125" s="39">
        <v>0</v>
      </c>
      <c r="G125" s="39">
        <v>0</v>
      </c>
      <c r="H125" s="39">
        <v>0</v>
      </c>
      <c r="I125" s="39">
        <v>0</v>
      </c>
      <c r="J125" s="40">
        <v>0</v>
      </c>
      <c r="K125" s="8"/>
      <c r="L125" s="30"/>
      <c r="M125"/>
      <c r="N125"/>
      <c r="O125"/>
      <c r="P125"/>
      <c r="Q125"/>
      <c r="R125"/>
      <c r="S125"/>
      <c r="T125"/>
      <c r="U125"/>
      <c r="V125"/>
      <c r="W125"/>
      <c r="X125"/>
    </row>
    <row r="126" spans="1:24" x14ac:dyDescent="0.25">
      <c r="B126" s="160" t="s">
        <v>115</v>
      </c>
      <c r="C126" s="5" t="s">
        <v>49</v>
      </c>
      <c r="D126" s="38">
        <v>100</v>
      </c>
      <c r="E126" s="40"/>
      <c r="F126" s="40"/>
      <c r="G126" s="39">
        <f t="shared" si="10"/>
        <v>22.594626887417164</v>
      </c>
      <c r="H126" s="39">
        <f t="shared" si="10"/>
        <v>54.404537055200265</v>
      </c>
      <c r="I126" s="39">
        <f t="shared" si="10"/>
        <v>16.245399800077724</v>
      </c>
      <c r="J126" s="40"/>
    </row>
    <row r="127" spans="1:24" ht="24" x14ac:dyDescent="0.25">
      <c r="B127" s="161"/>
      <c r="C127" s="5" t="s">
        <v>94</v>
      </c>
      <c r="D127" s="38">
        <v>100.00000000000001</v>
      </c>
      <c r="E127" s="40"/>
      <c r="F127" s="82">
        <v>0</v>
      </c>
      <c r="G127" s="40">
        <f t="shared" si="10"/>
        <v>33.162629117161892</v>
      </c>
      <c r="H127" s="39">
        <f t="shared" si="10"/>
        <v>40.044857981689887</v>
      </c>
      <c r="I127" s="40"/>
      <c r="J127" s="40">
        <v>0</v>
      </c>
    </row>
    <row r="128" spans="1:24" ht="24" x14ac:dyDescent="0.25">
      <c r="B128" s="161"/>
      <c r="C128" s="5" t="s">
        <v>95</v>
      </c>
      <c r="D128" s="38">
        <v>100</v>
      </c>
      <c r="E128" s="40"/>
      <c r="F128" s="40"/>
      <c r="G128" s="39">
        <f t="shared" si="10"/>
        <v>22.408297439133072</v>
      </c>
      <c r="H128" s="39">
        <f t="shared" si="10"/>
        <v>51.208888078665296</v>
      </c>
      <c r="I128" s="39">
        <f t="shared" si="10"/>
        <v>16.451617227353626</v>
      </c>
      <c r="J128" s="40">
        <v>0</v>
      </c>
    </row>
    <row r="129" spans="2:10" ht="24" x14ac:dyDescent="0.25">
      <c r="B129" s="161"/>
      <c r="C129" s="5" t="s">
        <v>96</v>
      </c>
      <c r="D129" s="38">
        <v>100</v>
      </c>
      <c r="E129" s="40"/>
      <c r="F129" s="40"/>
      <c r="G129" s="39">
        <f t="shared" ref="E129:I138" si="11">G39/$D39*100</f>
        <v>27.424901830493571</v>
      </c>
      <c r="H129" s="39">
        <f t="shared" si="11"/>
        <v>54.239402190761432</v>
      </c>
      <c r="I129" s="39">
        <f t="shared" si="11"/>
        <v>11.802700671027738</v>
      </c>
      <c r="J129" s="40">
        <v>0</v>
      </c>
    </row>
    <row r="130" spans="2:10" ht="48" x14ac:dyDescent="0.25">
      <c r="B130" s="162"/>
      <c r="C130" s="5" t="s">
        <v>97</v>
      </c>
      <c r="D130" s="38">
        <v>100</v>
      </c>
      <c r="E130" s="40"/>
      <c r="F130" s="40"/>
      <c r="G130" s="39">
        <f t="shared" si="11"/>
        <v>22.454342368231423</v>
      </c>
      <c r="H130" s="39">
        <f t="shared" si="11"/>
        <v>47.476956252327817</v>
      </c>
      <c r="I130" s="39">
        <f t="shared" si="11"/>
        <v>24.778674257581248</v>
      </c>
      <c r="J130" s="40">
        <v>0</v>
      </c>
    </row>
    <row r="131" spans="2:10" ht="24" x14ac:dyDescent="0.25">
      <c r="B131" s="160" t="s">
        <v>47</v>
      </c>
      <c r="C131" s="5" t="s">
        <v>112</v>
      </c>
      <c r="D131" s="38">
        <v>100.00000000000001</v>
      </c>
      <c r="E131" s="39">
        <f t="shared" si="11"/>
        <v>5.4758770854047683</v>
      </c>
      <c r="F131" s="39">
        <f t="shared" si="11"/>
        <v>13.471665844798613</v>
      </c>
      <c r="G131" s="39">
        <f t="shared" si="11"/>
        <v>34.468795642781721</v>
      </c>
      <c r="H131" s="39">
        <f t="shared" si="11"/>
        <v>35.234094604929638</v>
      </c>
      <c r="I131" s="39">
        <f t="shared" si="11"/>
        <v>10.575185498387855</v>
      </c>
      <c r="J131" s="40"/>
    </row>
    <row r="132" spans="2:10" x14ac:dyDescent="0.25">
      <c r="B132" s="161"/>
      <c r="C132" s="5" t="s">
        <v>98</v>
      </c>
      <c r="D132" s="38">
        <v>100</v>
      </c>
      <c r="E132" s="39">
        <f t="shared" si="11"/>
        <v>2.0286090202910168</v>
      </c>
      <c r="F132" s="39">
        <f t="shared" si="11"/>
        <v>4.7597755973738911</v>
      </c>
      <c r="G132" s="39">
        <f t="shared" si="11"/>
        <v>25.876969043654359</v>
      </c>
      <c r="H132" s="39">
        <f t="shared" si="11"/>
        <v>44.06455444724115</v>
      </c>
      <c r="I132" s="39">
        <f t="shared" si="11"/>
        <v>22.991793849538873</v>
      </c>
      <c r="J132" s="40"/>
    </row>
    <row r="133" spans="2:10" ht="24" x14ac:dyDescent="0.25">
      <c r="B133" s="162"/>
      <c r="C133" s="5" t="s">
        <v>113</v>
      </c>
      <c r="D133" s="38">
        <v>100.00000000000001</v>
      </c>
      <c r="E133" s="82">
        <v>0</v>
      </c>
      <c r="F133" s="40"/>
      <c r="G133" s="39">
        <f t="shared" si="11"/>
        <v>9.0509068148436018</v>
      </c>
      <c r="H133" s="39">
        <f t="shared" si="11"/>
        <v>63.539077192772154</v>
      </c>
      <c r="I133" s="39">
        <f t="shared" si="11"/>
        <v>25.284991547697466</v>
      </c>
      <c r="J133" s="40">
        <v>0</v>
      </c>
    </row>
    <row r="134" spans="2:10" x14ac:dyDescent="0.25">
      <c r="B134" s="160" t="s">
        <v>48</v>
      </c>
      <c r="C134" s="5" t="s">
        <v>99</v>
      </c>
      <c r="D134" s="38">
        <v>100</v>
      </c>
      <c r="E134" s="40"/>
      <c r="F134" s="39">
        <f t="shared" si="11"/>
        <v>6.1688482263072792</v>
      </c>
      <c r="G134" s="39">
        <f t="shared" si="11"/>
        <v>19.279764425182584</v>
      </c>
      <c r="H134" s="39">
        <f t="shared" si="11"/>
        <v>43.519630252659447</v>
      </c>
      <c r="I134" s="39">
        <f t="shared" si="11"/>
        <v>29.580335359541639</v>
      </c>
      <c r="J134" s="40"/>
    </row>
    <row r="135" spans="2:10" x14ac:dyDescent="0.25">
      <c r="B135" s="161"/>
      <c r="C135" s="5" t="s">
        <v>100</v>
      </c>
      <c r="D135" s="38">
        <v>100</v>
      </c>
      <c r="E135" s="39">
        <f t="shared" si="11"/>
        <v>3.3976586140087326</v>
      </c>
      <c r="F135" s="39">
        <f t="shared" si="11"/>
        <v>6.2730927888298966</v>
      </c>
      <c r="G135" s="39">
        <f t="shared" si="11"/>
        <v>31.748420535035166</v>
      </c>
      <c r="H135" s="39">
        <f t="shared" si="11"/>
        <v>46.070550841642557</v>
      </c>
      <c r="I135" s="39">
        <f t="shared" si="11"/>
        <v>12.076311493607678</v>
      </c>
      <c r="J135" s="40"/>
    </row>
    <row r="136" spans="2:10" x14ac:dyDescent="0.25">
      <c r="B136" s="161"/>
      <c r="C136" s="5" t="s">
        <v>101</v>
      </c>
      <c r="D136" s="38">
        <v>100</v>
      </c>
      <c r="E136" s="40"/>
      <c r="F136" s="39">
        <f t="shared" si="11"/>
        <v>22.515622473629072</v>
      </c>
      <c r="G136" s="39">
        <f t="shared" si="11"/>
        <v>32.044207319751727</v>
      </c>
      <c r="H136" s="39">
        <f t="shared" si="11"/>
        <v>23.232136656605178</v>
      </c>
      <c r="I136" s="40"/>
      <c r="J136" s="40">
        <v>0</v>
      </c>
    </row>
    <row r="137" spans="2:10" x14ac:dyDescent="0.25">
      <c r="B137" s="161"/>
      <c r="C137" s="5" t="s">
        <v>102</v>
      </c>
      <c r="D137" s="38">
        <v>100</v>
      </c>
      <c r="E137" s="40"/>
      <c r="F137" s="40"/>
      <c r="G137" s="40"/>
      <c r="H137" s="39">
        <f t="shared" si="11"/>
        <v>37.174635427851257</v>
      </c>
      <c r="I137" s="40"/>
      <c r="J137" s="40">
        <v>0</v>
      </c>
    </row>
    <row r="138" spans="2:10" x14ac:dyDescent="0.25">
      <c r="B138" s="162"/>
      <c r="C138" s="5" t="s">
        <v>103</v>
      </c>
      <c r="D138" s="38">
        <v>100</v>
      </c>
      <c r="E138" s="40"/>
      <c r="F138" s="40"/>
      <c r="G138" s="39">
        <f t="shared" si="11"/>
        <v>33.553585844089248</v>
      </c>
      <c r="H138" s="39">
        <f t="shared" si="11"/>
        <v>36.198354396964547</v>
      </c>
      <c r="I138" s="39">
        <f t="shared" si="11"/>
        <v>18.436725160996112</v>
      </c>
      <c r="J138" s="40">
        <v>0</v>
      </c>
    </row>
    <row r="140" spans="2:10" x14ac:dyDescent="0.25">
      <c r="B140" s="168" t="s">
        <v>27</v>
      </c>
      <c r="C140" s="169"/>
      <c r="D140" s="174" t="s">
        <v>63</v>
      </c>
      <c r="E140" s="175"/>
      <c r="F140" s="175"/>
      <c r="G140" s="175"/>
      <c r="H140" s="175"/>
      <c r="I140" s="175"/>
      <c r="J140" s="176"/>
    </row>
    <row r="141" spans="2:10" x14ac:dyDescent="0.25">
      <c r="B141" s="170"/>
      <c r="C141" s="171"/>
      <c r="D141" s="177"/>
      <c r="E141" s="178"/>
      <c r="F141" s="178"/>
      <c r="G141" s="178"/>
      <c r="H141" s="178"/>
      <c r="I141" s="178"/>
      <c r="J141" s="179"/>
    </row>
    <row r="142" spans="2:10" x14ac:dyDescent="0.25">
      <c r="B142" s="172" t="s">
        <v>120</v>
      </c>
      <c r="C142" s="173"/>
      <c r="D142" s="19" t="s">
        <v>19</v>
      </c>
      <c r="E142" s="19" t="s">
        <v>58</v>
      </c>
      <c r="F142" s="19" t="s">
        <v>59</v>
      </c>
      <c r="G142" s="19" t="s">
        <v>60</v>
      </c>
      <c r="H142" s="19" t="s">
        <v>61</v>
      </c>
      <c r="I142" s="19" t="s">
        <v>62</v>
      </c>
      <c r="J142" s="19" t="s">
        <v>77</v>
      </c>
    </row>
    <row r="143" spans="2:10" x14ac:dyDescent="0.25">
      <c r="B143" s="160" t="s">
        <v>21</v>
      </c>
      <c r="C143" s="4" t="s">
        <v>19</v>
      </c>
      <c r="D143" s="34">
        <v>1529</v>
      </c>
      <c r="E143" s="34">
        <v>36</v>
      </c>
      <c r="F143" s="34">
        <v>99</v>
      </c>
      <c r="G143" s="34">
        <v>391</v>
      </c>
      <c r="H143" s="34">
        <v>718</v>
      </c>
      <c r="I143" s="34">
        <v>282</v>
      </c>
      <c r="J143" s="34">
        <v>3</v>
      </c>
    </row>
    <row r="144" spans="2:10" x14ac:dyDescent="0.25">
      <c r="B144" s="161"/>
      <c r="C144" s="5" t="s">
        <v>2</v>
      </c>
      <c r="D144" s="34">
        <v>777</v>
      </c>
      <c r="E144" s="35">
        <v>13</v>
      </c>
      <c r="F144" s="35">
        <v>52</v>
      </c>
      <c r="G144" s="35">
        <v>190</v>
      </c>
      <c r="H144" s="35">
        <v>364</v>
      </c>
      <c r="I144" s="35">
        <v>156</v>
      </c>
      <c r="J144" s="34">
        <v>2</v>
      </c>
    </row>
    <row r="145" spans="2:10" x14ac:dyDescent="0.25">
      <c r="B145" s="162"/>
      <c r="C145" s="5" t="s">
        <v>3</v>
      </c>
      <c r="D145" s="34">
        <v>752</v>
      </c>
      <c r="E145" s="35">
        <v>23</v>
      </c>
      <c r="F145" s="35">
        <v>47</v>
      </c>
      <c r="G145" s="35">
        <v>201</v>
      </c>
      <c r="H145" s="35">
        <v>354</v>
      </c>
      <c r="I145" s="35">
        <v>126</v>
      </c>
      <c r="J145" s="34">
        <v>1</v>
      </c>
    </row>
    <row r="146" spans="2:10" x14ac:dyDescent="0.25">
      <c r="B146" s="160" t="s">
        <v>22</v>
      </c>
      <c r="C146" s="5" t="s">
        <v>4</v>
      </c>
      <c r="D146" s="34">
        <v>268</v>
      </c>
      <c r="E146" s="35">
        <v>1</v>
      </c>
      <c r="F146" s="35">
        <v>6</v>
      </c>
      <c r="G146" s="35">
        <v>43</v>
      </c>
      <c r="H146" s="35">
        <v>100</v>
      </c>
      <c r="I146" s="35">
        <v>117</v>
      </c>
      <c r="J146" s="34">
        <v>1</v>
      </c>
    </row>
    <row r="147" spans="2:10" x14ac:dyDescent="0.25">
      <c r="B147" s="161"/>
      <c r="C147" s="5" t="s">
        <v>5</v>
      </c>
      <c r="D147" s="34">
        <v>345</v>
      </c>
      <c r="E147" s="35">
        <v>4</v>
      </c>
      <c r="F147" s="35">
        <v>16</v>
      </c>
      <c r="G147" s="35">
        <v>65</v>
      </c>
      <c r="H147" s="35">
        <v>186</v>
      </c>
      <c r="I147" s="35">
        <v>73</v>
      </c>
      <c r="J147" s="34">
        <v>1</v>
      </c>
    </row>
    <row r="148" spans="2:10" x14ac:dyDescent="0.25">
      <c r="B148" s="161"/>
      <c r="C148" s="5" t="s">
        <v>6</v>
      </c>
      <c r="D148" s="34">
        <v>450</v>
      </c>
      <c r="E148" s="35">
        <v>12</v>
      </c>
      <c r="F148" s="35">
        <v>28</v>
      </c>
      <c r="G148" s="35">
        <v>118</v>
      </c>
      <c r="H148" s="35">
        <v>242</v>
      </c>
      <c r="I148" s="35">
        <v>50</v>
      </c>
      <c r="J148" s="34">
        <v>0</v>
      </c>
    </row>
    <row r="149" spans="2:10" x14ac:dyDescent="0.25">
      <c r="B149" s="162"/>
      <c r="C149" s="5" t="s">
        <v>7</v>
      </c>
      <c r="D149" s="34">
        <v>466</v>
      </c>
      <c r="E149" s="35">
        <v>19</v>
      </c>
      <c r="F149" s="35">
        <v>49</v>
      </c>
      <c r="G149" s="35">
        <v>165</v>
      </c>
      <c r="H149" s="35">
        <v>190</v>
      </c>
      <c r="I149" s="35">
        <v>42</v>
      </c>
      <c r="J149" s="34">
        <v>1</v>
      </c>
    </row>
    <row r="150" spans="2:10" ht="24" x14ac:dyDescent="0.25">
      <c r="B150" s="160" t="s">
        <v>23</v>
      </c>
      <c r="C150" s="5" t="s">
        <v>8</v>
      </c>
      <c r="D150" s="43">
        <v>717</v>
      </c>
      <c r="E150" s="35">
        <v>26</v>
      </c>
      <c r="F150" s="44">
        <v>66</v>
      </c>
      <c r="G150" s="35">
        <v>238</v>
      </c>
      <c r="H150" s="35">
        <v>294</v>
      </c>
      <c r="I150" s="35">
        <v>92</v>
      </c>
      <c r="J150" s="34">
        <v>1</v>
      </c>
    </row>
    <row r="151" spans="2:10" ht="36" x14ac:dyDescent="0.25">
      <c r="B151" s="161"/>
      <c r="C151" s="5" t="s">
        <v>9</v>
      </c>
      <c r="D151" s="34">
        <v>460</v>
      </c>
      <c r="E151" s="35">
        <v>9</v>
      </c>
      <c r="F151" s="35">
        <v>18</v>
      </c>
      <c r="G151" s="35">
        <v>93</v>
      </c>
      <c r="H151" s="35">
        <v>238</v>
      </c>
      <c r="I151" s="35">
        <v>101</v>
      </c>
      <c r="J151" s="34">
        <v>1</v>
      </c>
    </row>
    <row r="152" spans="2:10" x14ac:dyDescent="0.25">
      <c r="B152" s="162"/>
      <c r="C152" s="5" t="s">
        <v>10</v>
      </c>
      <c r="D152" s="34">
        <v>344</v>
      </c>
      <c r="E152" s="35">
        <v>1</v>
      </c>
      <c r="F152" s="35">
        <v>14</v>
      </c>
      <c r="G152" s="35">
        <v>58</v>
      </c>
      <c r="H152" s="35">
        <v>184</v>
      </c>
      <c r="I152" s="35">
        <v>86</v>
      </c>
      <c r="J152" s="34">
        <v>1</v>
      </c>
    </row>
    <row r="153" spans="2:10" x14ac:dyDescent="0.25">
      <c r="B153" s="160" t="s">
        <v>38</v>
      </c>
      <c r="C153" s="5" t="s">
        <v>37</v>
      </c>
      <c r="D153" s="34">
        <v>1444</v>
      </c>
      <c r="E153" s="35">
        <v>34</v>
      </c>
      <c r="F153" s="35">
        <v>96</v>
      </c>
      <c r="G153" s="35">
        <v>359</v>
      </c>
      <c r="H153" s="35">
        <v>683</v>
      </c>
      <c r="I153" s="35">
        <v>270</v>
      </c>
      <c r="J153" s="34">
        <v>2</v>
      </c>
    </row>
    <row r="154" spans="2:10" x14ac:dyDescent="0.25">
      <c r="B154" s="162"/>
      <c r="C154" s="5" t="s">
        <v>20</v>
      </c>
      <c r="D154" s="34">
        <v>85</v>
      </c>
      <c r="E154" s="35">
        <v>2</v>
      </c>
      <c r="F154" s="35">
        <v>3</v>
      </c>
      <c r="G154" s="35">
        <v>32</v>
      </c>
      <c r="H154" s="35">
        <v>35</v>
      </c>
      <c r="I154" s="35">
        <v>12</v>
      </c>
      <c r="J154" s="34">
        <v>1</v>
      </c>
    </row>
    <row r="155" spans="2:10" x14ac:dyDescent="0.25">
      <c r="B155" s="160" t="s">
        <v>25</v>
      </c>
      <c r="C155" s="5" t="s">
        <v>11</v>
      </c>
      <c r="D155" s="34">
        <v>453</v>
      </c>
      <c r="E155" s="35">
        <v>10</v>
      </c>
      <c r="F155" s="35">
        <v>32</v>
      </c>
      <c r="G155" s="35">
        <v>109</v>
      </c>
      <c r="H155" s="35">
        <v>218</v>
      </c>
      <c r="I155" s="35">
        <v>84</v>
      </c>
      <c r="J155" s="34">
        <v>0</v>
      </c>
    </row>
    <row r="156" spans="2:10" x14ac:dyDescent="0.25">
      <c r="B156" s="161"/>
      <c r="C156" s="5" t="s">
        <v>12</v>
      </c>
      <c r="D156" s="34">
        <v>654</v>
      </c>
      <c r="E156" s="35">
        <v>12</v>
      </c>
      <c r="F156" s="35">
        <v>37</v>
      </c>
      <c r="G156" s="35">
        <v>163</v>
      </c>
      <c r="H156" s="35">
        <v>328</v>
      </c>
      <c r="I156" s="35">
        <v>114</v>
      </c>
      <c r="J156" s="34">
        <v>0</v>
      </c>
    </row>
    <row r="157" spans="2:10" x14ac:dyDescent="0.25">
      <c r="B157" s="162"/>
      <c r="C157" s="5" t="s">
        <v>13</v>
      </c>
      <c r="D157" s="34">
        <v>422</v>
      </c>
      <c r="E157" s="35">
        <v>14</v>
      </c>
      <c r="F157" s="35">
        <v>30</v>
      </c>
      <c r="G157" s="35">
        <v>119</v>
      </c>
      <c r="H157" s="35">
        <v>172</v>
      </c>
      <c r="I157" s="35">
        <v>84</v>
      </c>
      <c r="J157" s="34">
        <v>3</v>
      </c>
    </row>
    <row r="158" spans="2:10" x14ac:dyDescent="0.25">
      <c r="B158" s="160" t="s">
        <v>24</v>
      </c>
      <c r="C158" s="5" t="s">
        <v>14</v>
      </c>
      <c r="D158" s="34">
        <v>320</v>
      </c>
      <c r="E158" s="35">
        <v>4</v>
      </c>
      <c r="F158" s="35">
        <v>19</v>
      </c>
      <c r="G158" s="35">
        <v>70</v>
      </c>
      <c r="H158" s="35">
        <v>163</v>
      </c>
      <c r="I158" s="35">
        <v>64</v>
      </c>
      <c r="J158" s="34">
        <v>0</v>
      </c>
    </row>
    <row r="159" spans="2:10" x14ac:dyDescent="0.25">
      <c r="B159" s="161"/>
      <c r="C159" s="5" t="s">
        <v>15</v>
      </c>
      <c r="D159" s="34">
        <v>421</v>
      </c>
      <c r="E159" s="35">
        <v>10</v>
      </c>
      <c r="F159" s="35">
        <v>30</v>
      </c>
      <c r="G159" s="35">
        <v>108</v>
      </c>
      <c r="H159" s="35">
        <v>182</v>
      </c>
      <c r="I159" s="35">
        <v>89</v>
      </c>
      <c r="J159" s="34">
        <v>2</v>
      </c>
    </row>
    <row r="160" spans="2:10" x14ac:dyDescent="0.25">
      <c r="B160" s="161"/>
      <c r="C160" s="5" t="s">
        <v>16</v>
      </c>
      <c r="D160" s="34">
        <v>330</v>
      </c>
      <c r="E160" s="35">
        <v>10</v>
      </c>
      <c r="F160" s="35">
        <v>16</v>
      </c>
      <c r="G160" s="35">
        <v>79</v>
      </c>
      <c r="H160" s="35">
        <v>169</v>
      </c>
      <c r="I160" s="35">
        <v>55</v>
      </c>
      <c r="J160" s="34">
        <v>1</v>
      </c>
    </row>
    <row r="161" spans="2:10" x14ac:dyDescent="0.25">
      <c r="B161" s="162"/>
      <c r="C161" s="5" t="s">
        <v>17</v>
      </c>
      <c r="D161" s="34">
        <v>458</v>
      </c>
      <c r="E161" s="35">
        <v>12</v>
      </c>
      <c r="F161" s="35">
        <v>34</v>
      </c>
      <c r="G161" s="35">
        <v>134</v>
      </c>
      <c r="H161" s="35">
        <v>204</v>
      </c>
      <c r="I161" s="35">
        <v>74</v>
      </c>
      <c r="J161" s="34">
        <v>0</v>
      </c>
    </row>
    <row r="162" spans="2:10" ht="15" customHeight="1" x14ac:dyDescent="0.25">
      <c r="B162" s="163" t="s">
        <v>121</v>
      </c>
      <c r="C162" s="164"/>
      <c r="D162" s="164"/>
      <c r="E162" s="164"/>
      <c r="F162" s="164"/>
      <c r="G162" s="164"/>
      <c r="H162" s="164"/>
      <c r="I162" s="164"/>
      <c r="J162" s="165"/>
    </row>
    <row r="163" spans="2:10" x14ac:dyDescent="0.25">
      <c r="B163" s="160" t="s">
        <v>116</v>
      </c>
      <c r="C163" s="4" t="s">
        <v>19</v>
      </c>
      <c r="D163" s="34">
        <v>1529</v>
      </c>
      <c r="E163" s="34">
        <v>36</v>
      </c>
      <c r="F163" s="34">
        <v>99</v>
      </c>
      <c r="G163" s="34">
        <v>391</v>
      </c>
      <c r="H163" s="34">
        <v>718</v>
      </c>
      <c r="I163" s="34">
        <v>282</v>
      </c>
      <c r="J163" s="34">
        <v>3</v>
      </c>
    </row>
    <row r="164" spans="2:10" ht="60" x14ac:dyDescent="0.25">
      <c r="B164" s="161"/>
      <c r="C164" s="5" t="s">
        <v>111</v>
      </c>
      <c r="D164" s="34">
        <v>785</v>
      </c>
      <c r="E164" s="35">
        <v>12</v>
      </c>
      <c r="F164" s="35">
        <v>34</v>
      </c>
      <c r="G164" s="35">
        <v>160</v>
      </c>
      <c r="H164" s="35">
        <v>421</v>
      </c>
      <c r="I164" s="35">
        <v>157</v>
      </c>
      <c r="J164" s="34">
        <v>1</v>
      </c>
    </row>
    <row r="165" spans="2:10" x14ac:dyDescent="0.25">
      <c r="B165" s="161"/>
      <c r="C165" s="5" t="s">
        <v>88</v>
      </c>
      <c r="D165" s="34">
        <v>121</v>
      </c>
      <c r="E165" s="35">
        <v>2</v>
      </c>
      <c r="F165" s="35">
        <v>15</v>
      </c>
      <c r="G165" s="35">
        <v>41</v>
      </c>
      <c r="H165" s="35">
        <v>47</v>
      </c>
      <c r="I165" s="35">
        <v>16</v>
      </c>
      <c r="J165" s="34">
        <v>0</v>
      </c>
    </row>
    <row r="166" spans="2:10" x14ac:dyDescent="0.25">
      <c r="B166" s="161"/>
      <c r="C166" s="5" t="s">
        <v>89</v>
      </c>
      <c r="D166" s="34">
        <v>374</v>
      </c>
      <c r="E166" s="35">
        <v>18</v>
      </c>
      <c r="F166" s="35">
        <v>42</v>
      </c>
      <c r="G166" s="35">
        <v>136</v>
      </c>
      <c r="H166" s="35">
        <v>150</v>
      </c>
      <c r="I166" s="35">
        <v>27</v>
      </c>
      <c r="J166" s="34">
        <v>1</v>
      </c>
    </row>
    <row r="167" spans="2:10" x14ac:dyDescent="0.25">
      <c r="B167" s="161"/>
      <c r="C167" s="5" t="s">
        <v>90</v>
      </c>
      <c r="D167" s="34">
        <v>137</v>
      </c>
      <c r="E167" s="35">
        <v>0</v>
      </c>
      <c r="F167" s="35">
        <v>2</v>
      </c>
      <c r="G167" s="35">
        <v>15</v>
      </c>
      <c r="H167" s="35">
        <v>52</v>
      </c>
      <c r="I167" s="35">
        <v>67</v>
      </c>
      <c r="J167" s="34">
        <v>1</v>
      </c>
    </row>
    <row r="168" spans="2:10" x14ac:dyDescent="0.25">
      <c r="B168" s="161"/>
      <c r="C168" s="5" t="s">
        <v>91</v>
      </c>
      <c r="D168" s="34">
        <v>85</v>
      </c>
      <c r="E168" s="35">
        <v>4</v>
      </c>
      <c r="F168" s="35">
        <v>6</v>
      </c>
      <c r="G168" s="35">
        <v>33</v>
      </c>
      <c r="H168" s="35">
        <v>33</v>
      </c>
      <c r="I168" s="35">
        <v>9</v>
      </c>
      <c r="J168" s="34">
        <v>0</v>
      </c>
    </row>
    <row r="169" spans="2:10" x14ac:dyDescent="0.25">
      <c r="B169" s="161"/>
      <c r="C169" s="5" t="s">
        <v>92</v>
      </c>
      <c r="D169" s="34">
        <v>27</v>
      </c>
      <c r="E169" s="35">
        <v>0</v>
      </c>
      <c r="F169" s="35">
        <v>0</v>
      </c>
      <c r="G169" s="35">
        <v>6</v>
      </c>
      <c r="H169" s="35">
        <v>15</v>
      </c>
      <c r="I169" s="35">
        <v>6</v>
      </c>
      <c r="J169" s="34">
        <v>0</v>
      </c>
    </row>
    <row r="170" spans="2:10" x14ac:dyDescent="0.25">
      <c r="B170" s="162"/>
      <c r="C170" s="5" t="s">
        <v>93</v>
      </c>
      <c r="D170" s="43" t="s">
        <v>117</v>
      </c>
      <c r="E170" s="35">
        <v>0</v>
      </c>
      <c r="F170" s="44" t="s">
        <v>117</v>
      </c>
      <c r="G170" s="35">
        <v>0</v>
      </c>
      <c r="H170" s="35">
        <v>0</v>
      </c>
      <c r="I170" s="35">
        <v>0</v>
      </c>
      <c r="J170" s="34">
        <v>0</v>
      </c>
    </row>
    <row r="171" spans="2:10" x14ac:dyDescent="0.25">
      <c r="B171" s="160" t="s">
        <v>115</v>
      </c>
      <c r="C171" s="5" t="s">
        <v>49</v>
      </c>
      <c r="D171" s="34">
        <v>261</v>
      </c>
      <c r="E171" s="35">
        <v>4</v>
      </c>
      <c r="F171" s="35">
        <v>8</v>
      </c>
      <c r="G171" s="35">
        <v>55</v>
      </c>
      <c r="H171" s="35">
        <v>147</v>
      </c>
      <c r="I171" s="35">
        <v>47</v>
      </c>
      <c r="J171" s="34">
        <v>0</v>
      </c>
    </row>
    <row r="172" spans="2:10" ht="24" x14ac:dyDescent="0.25">
      <c r="B172" s="161"/>
      <c r="C172" s="5" t="s">
        <v>94</v>
      </c>
      <c r="D172" s="34">
        <v>30</v>
      </c>
      <c r="E172" s="35">
        <v>2</v>
      </c>
      <c r="F172" s="35">
        <v>0</v>
      </c>
      <c r="G172" s="35">
        <v>8</v>
      </c>
      <c r="H172" s="35">
        <v>14</v>
      </c>
      <c r="I172" s="35">
        <v>6</v>
      </c>
      <c r="J172" s="34">
        <v>0</v>
      </c>
    </row>
    <row r="173" spans="2:10" ht="24" x14ac:dyDescent="0.25">
      <c r="B173" s="161"/>
      <c r="C173" s="5" t="s">
        <v>95</v>
      </c>
      <c r="D173" s="34">
        <v>111</v>
      </c>
      <c r="E173" s="35">
        <v>1</v>
      </c>
      <c r="F173" s="35">
        <v>7</v>
      </c>
      <c r="G173" s="35">
        <v>22</v>
      </c>
      <c r="H173" s="35">
        <v>59</v>
      </c>
      <c r="I173" s="35">
        <v>22</v>
      </c>
      <c r="J173" s="34">
        <v>0</v>
      </c>
    </row>
    <row r="174" spans="2:10" ht="24" x14ac:dyDescent="0.25">
      <c r="B174" s="161"/>
      <c r="C174" s="5" t="s">
        <v>96</v>
      </c>
      <c r="D174" s="34">
        <v>94</v>
      </c>
      <c r="E174" s="35">
        <v>1</v>
      </c>
      <c r="F174" s="35">
        <v>3</v>
      </c>
      <c r="G174" s="35">
        <v>22</v>
      </c>
      <c r="H174" s="35">
        <v>52</v>
      </c>
      <c r="I174" s="35">
        <v>16</v>
      </c>
      <c r="J174" s="34">
        <v>0</v>
      </c>
    </row>
    <row r="175" spans="2:10" ht="48" x14ac:dyDescent="0.25">
      <c r="B175" s="162"/>
      <c r="C175" s="5" t="s">
        <v>97</v>
      </c>
      <c r="D175" s="34">
        <v>154</v>
      </c>
      <c r="E175" s="35">
        <v>1</v>
      </c>
      <c r="F175" s="35">
        <v>6</v>
      </c>
      <c r="G175" s="35">
        <v>29</v>
      </c>
      <c r="H175" s="35">
        <v>78</v>
      </c>
      <c r="I175" s="35">
        <v>40</v>
      </c>
      <c r="J175" s="34">
        <v>0</v>
      </c>
    </row>
    <row r="176" spans="2:10" ht="24" x14ac:dyDescent="0.25">
      <c r="B176" s="160" t="s">
        <v>47</v>
      </c>
      <c r="C176" s="5" t="s">
        <v>112</v>
      </c>
      <c r="D176" s="34">
        <v>535</v>
      </c>
      <c r="E176" s="35">
        <v>22</v>
      </c>
      <c r="F176" s="35">
        <v>58</v>
      </c>
      <c r="G176" s="35">
        <v>182</v>
      </c>
      <c r="H176" s="35">
        <v>216</v>
      </c>
      <c r="I176" s="35">
        <v>55</v>
      </c>
      <c r="J176" s="34">
        <v>2</v>
      </c>
    </row>
    <row r="177" spans="2:10" x14ac:dyDescent="0.25">
      <c r="B177" s="161"/>
      <c r="C177" s="5" t="s">
        <v>98</v>
      </c>
      <c r="D177" s="34">
        <v>822</v>
      </c>
      <c r="E177" s="35">
        <v>14</v>
      </c>
      <c r="F177" s="35">
        <v>38</v>
      </c>
      <c r="G177" s="35">
        <v>189</v>
      </c>
      <c r="H177" s="35">
        <v>405</v>
      </c>
      <c r="I177" s="35">
        <v>175</v>
      </c>
      <c r="J177" s="34">
        <v>1</v>
      </c>
    </row>
    <row r="178" spans="2:10" ht="24" x14ac:dyDescent="0.25">
      <c r="B178" s="162"/>
      <c r="C178" s="5" t="s">
        <v>113</v>
      </c>
      <c r="D178" s="34">
        <v>172</v>
      </c>
      <c r="E178" s="35">
        <v>0</v>
      </c>
      <c r="F178" s="35">
        <v>3</v>
      </c>
      <c r="G178" s="35">
        <v>20</v>
      </c>
      <c r="H178" s="35">
        <v>97</v>
      </c>
      <c r="I178" s="35">
        <v>52</v>
      </c>
      <c r="J178" s="34">
        <v>0</v>
      </c>
    </row>
    <row r="179" spans="2:10" x14ac:dyDescent="0.25">
      <c r="B179" s="160" t="s">
        <v>48</v>
      </c>
      <c r="C179" s="5" t="s">
        <v>99</v>
      </c>
      <c r="D179" s="34">
        <v>533</v>
      </c>
      <c r="E179" s="35">
        <v>3</v>
      </c>
      <c r="F179" s="35">
        <v>23</v>
      </c>
      <c r="G179" s="35">
        <v>92</v>
      </c>
      <c r="H179" s="35">
        <v>254</v>
      </c>
      <c r="I179" s="35">
        <v>159</v>
      </c>
      <c r="J179" s="34">
        <v>2</v>
      </c>
    </row>
    <row r="180" spans="2:10" x14ac:dyDescent="0.25">
      <c r="B180" s="161"/>
      <c r="C180" s="5" t="s">
        <v>100</v>
      </c>
      <c r="D180" s="34">
        <v>819</v>
      </c>
      <c r="E180" s="35">
        <v>21</v>
      </c>
      <c r="F180" s="35">
        <v>53</v>
      </c>
      <c r="G180" s="35">
        <v>242</v>
      </c>
      <c r="H180" s="35">
        <v>398</v>
      </c>
      <c r="I180" s="35">
        <v>104</v>
      </c>
      <c r="J180" s="34">
        <v>1</v>
      </c>
    </row>
    <row r="181" spans="2:10" x14ac:dyDescent="0.25">
      <c r="B181" s="161"/>
      <c r="C181" s="5" t="s">
        <v>101</v>
      </c>
      <c r="D181" s="34">
        <v>90</v>
      </c>
      <c r="E181" s="35">
        <v>8</v>
      </c>
      <c r="F181" s="35">
        <v>16</v>
      </c>
      <c r="G181" s="35">
        <v>32</v>
      </c>
      <c r="H181" s="35">
        <v>26</v>
      </c>
      <c r="I181" s="35">
        <v>8</v>
      </c>
      <c r="J181" s="34">
        <v>0</v>
      </c>
    </row>
    <row r="182" spans="2:10" x14ac:dyDescent="0.25">
      <c r="B182" s="161"/>
      <c r="C182" s="5" t="s">
        <v>102</v>
      </c>
      <c r="D182" s="34">
        <v>22</v>
      </c>
      <c r="E182" s="35">
        <v>2</v>
      </c>
      <c r="F182" s="35">
        <v>2</v>
      </c>
      <c r="G182" s="35">
        <v>6</v>
      </c>
      <c r="H182" s="35">
        <v>11</v>
      </c>
      <c r="I182" s="35">
        <v>1</v>
      </c>
      <c r="J182" s="34">
        <v>0</v>
      </c>
    </row>
    <row r="183" spans="2:10" x14ac:dyDescent="0.25">
      <c r="B183" s="162"/>
      <c r="C183" s="5" t="s">
        <v>103</v>
      </c>
      <c r="D183" s="34">
        <v>65</v>
      </c>
      <c r="E183" s="35">
        <v>2</v>
      </c>
      <c r="F183" s="35">
        <v>5</v>
      </c>
      <c r="G183" s="35">
        <v>19</v>
      </c>
      <c r="H183" s="35">
        <v>29</v>
      </c>
      <c r="I183" s="35">
        <v>10</v>
      </c>
      <c r="J183" s="34">
        <v>0</v>
      </c>
    </row>
  </sheetData>
  <mergeCells count="56">
    <mergeCell ref="B162:J162"/>
    <mergeCell ref="B142:C142"/>
    <mergeCell ref="B158:B161"/>
    <mergeCell ref="B108:B109"/>
    <mergeCell ref="B110:B112"/>
    <mergeCell ref="B131:B133"/>
    <mergeCell ref="B113:B116"/>
    <mergeCell ref="B134:B138"/>
    <mergeCell ref="B140:C141"/>
    <mergeCell ref="B126:B130"/>
    <mergeCell ref="B179:B183"/>
    <mergeCell ref="B7:C7"/>
    <mergeCell ref="D5:J6"/>
    <mergeCell ref="B52:C52"/>
    <mergeCell ref="D50:J51"/>
    <mergeCell ref="D95:J96"/>
    <mergeCell ref="B143:B145"/>
    <mergeCell ref="B163:B170"/>
    <mergeCell ref="B146:B149"/>
    <mergeCell ref="B150:B152"/>
    <mergeCell ref="B171:B175"/>
    <mergeCell ref="B153:B154"/>
    <mergeCell ref="B155:B157"/>
    <mergeCell ref="B176:B178"/>
    <mergeCell ref="B97:C97"/>
    <mergeCell ref="D140:J141"/>
    <mergeCell ref="B89:B93"/>
    <mergeCell ref="B95:C96"/>
    <mergeCell ref="B98:B100"/>
    <mergeCell ref="B118:B125"/>
    <mergeCell ref="B101:B104"/>
    <mergeCell ref="B105:B107"/>
    <mergeCell ref="B117:J117"/>
    <mergeCell ref="B86:B88"/>
    <mergeCell ref="B68:B71"/>
    <mergeCell ref="B20:B22"/>
    <mergeCell ref="B41:B43"/>
    <mergeCell ref="B23:B26"/>
    <mergeCell ref="B44:B48"/>
    <mergeCell ref="B50:C51"/>
    <mergeCell ref="B36:B40"/>
    <mergeCell ref="B72:J72"/>
    <mergeCell ref="B53:B55"/>
    <mergeCell ref="B73:B80"/>
    <mergeCell ref="B56:B59"/>
    <mergeCell ref="B60:B62"/>
    <mergeCell ref="B81:B85"/>
    <mergeCell ref="B63:B64"/>
    <mergeCell ref="B65:B67"/>
    <mergeCell ref="B5:C6"/>
    <mergeCell ref="B8:B10"/>
    <mergeCell ref="B28:B35"/>
    <mergeCell ref="B11:B14"/>
    <mergeCell ref="B15:B17"/>
    <mergeCell ref="B18:B19"/>
    <mergeCell ref="B27:J27"/>
  </mergeCells>
  <conditionalFormatting sqref="D8:G26 L39:L62 K36:K59 L73:L93 K70:K90 L107:L125 K104:K122 D49:J49">
    <cfRule type="cellIs" dxfId="172" priority="38" operator="lessThan">
      <formula>10</formula>
    </cfRule>
  </conditionalFormatting>
  <conditionalFormatting sqref="H8:I8">
    <cfRule type="cellIs" dxfId="171" priority="37" operator="lessThan">
      <formula>10</formula>
    </cfRule>
  </conditionalFormatting>
  <conditionalFormatting sqref="H9:I26">
    <cfRule type="cellIs" dxfId="170" priority="36" operator="lessThan">
      <formula>10</formula>
    </cfRule>
  </conditionalFormatting>
  <conditionalFormatting sqref="H7">
    <cfRule type="cellIs" dxfId="169" priority="29" operator="lessThan">
      <formula>10</formula>
    </cfRule>
  </conditionalFormatting>
  <conditionalFormatting sqref="J8:L8">
    <cfRule type="cellIs" dxfId="168" priority="28" operator="lessThan">
      <formula>10</formula>
    </cfRule>
  </conditionalFormatting>
  <conditionalFormatting sqref="J9:L26">
    <cfRule type="cellIs" dxfId="167" priority="27" operator="lessThan">
      <formula>10</formula>
    </cfRule>
  </conditionalFormatting>
  <conditionalFormatting sqref="D163:G181">
    <cfRule type="cellIs" dxfId="166" priority="20" operator="lessThan">
      <formula>10</formula>
    </cfRule>
  </conditionalFormatting>
  <conditionalFormatting sqref="H163:I163">
    <cfRule type="cellIs" dxfId="165" priority="19" operator="lessThan">
      <formula>10</formula>
    </cfRule>
  </conditionalFormatting>
  <conditionalFormatting sqref="H164:I181">
    <cfRule type="cellIs" dxfId="164" priority="18" operator="lessThan">
      <formula>10</formula>
    </cfRule>
  </conditionalFormatting>
  <conditionalFormatting sqref="J163">
    <cfRule type="cellIs" dxfId="163" priority="17" operator="lessThan">
      <formula>10</formula>
    </cfRule>
  </conditionalFormatting>
  <conditionalFormatting sqref="J164:J181">
    <cfRule type="cellIs" dxfId="162" priority="16" operator="lessThan">
      <formula>10</formula>
    </cfRule>
  </conditionalFormatting>
  <conditionalFormatting sqref="D182:G183">
    <cfRule type="cellIs" dxfId="161" priority="15" operator="lessThan">
      <formula>10</formula>
    </cfRule>
  </conditionalFormatting>
  <conditionalFormatting sqref="H182:I183">
    <cfRule type="cellIs" dxfId="160" priority="14" operator="lessThan">
      <formula>10</formula>
    </cfRule>
  </conditionalFormatting>
  <conditionalFormatting sqref="J182:J183">
    <cfRule type="cellIs" dxfId="159" priority="13" operator="lessThan">
      <formula>10</formula>
    </cfRule>
  </conditionalFormatting>
  <conditionalFormatting sqref="H52">
    <cfRule type="cellIs" dxfId="158" priority="11" operator="lessThan">
      <formula>10</formula>
    </cfRule>
  </conditionalFormatting>
  <conditionalFormatting sqref="H97">
    <cfRule type="cellIs" dxfId="157" priority="9" operator="lessThan">
      <formula>10</formula>
    </cfRule>
  </conditionalFormatting>
  <conditionalFormatting sqref="H142">
    <cfRule type="cellIs" dxfId="156" priority="7" operator="lessThan">
      <formula>10</formula>
    </cfRule>
  </conditionalFormatting>
  <conditionalFormatting sqref="D143:G161">
    <cfRule type="cellIs" dxfId="155" priority="5" operator="lessThan">
      <formula>10</formula>
    </cfRule>
  </conditionalFormatting>
  <conditionalFormatting sqref="H143:I143">
    <cfRule type="cellIs" dxfId="154" priority="4" operator="lessThan">
      <formula>10</formula>
    </cfRule>
  </conditionalFormatting>
  <conditionalFormatting sqref="H144:I161">
    <cfRule type="cellIs" dxfId="153" priority="3" operator="lessThan">
      <formula>10</formula>
    </cfRule>
  </conditionalFormatting>
  <conditionalFormatting sqref="J143">
    <cfRule type="cellIs" dxfId="152" priority="2" operator="lessThan">
      <formula>10</formula>
    </cfRule>
  </conditionalFormatting>
  <conditionalFormatting sqref="J144:J161">
    <cfRule type="cellIs" dxfId="151" priority="1" operator="lessThan">
      <formula>10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8"/>
  <sheetViews>
    <sheetView showGridLines="0" zoomScaleNormal="100" workbookViewId="0">
      <pane ySplit="6" topLeftCell="A7" activePane="bottomLeft" state="frozen"/>
      <selection activeCell="G28" sqref="G28"/>
      <selection pane="bottomLeft" activeCell="E42" sqref="E42"/>
    </sheetView>
  </sheetViews>
  <sheetFormatPr baseColWidth="10" defaultRowHeight="15" x14ac:dyDescent="0.25"/>
  <cols>
    <col min="1" max="1" width="2" customWidth="1"/>
    <col min="2" max="2" width="13.7109375" customWidth="1"/>
    <col min="4" max="7" width="10" bestFit="1" customWidth="1"/>
    <col min="8" max="8" width="3.140625" customWidth="1"/>
    <col min="12" max="12" width="2.7109375" customWidth="1"/>
    <col min="16" max="16" width="3.7109375" customWidth="1"/>
    <col min="20" max="20" width="3.85546875" customWidth="1"/>
  </cols>
  <sheetData>
    <row r="1" spans="2:23" x14ac:dyDescent="0.25">
      <c r="B1" s="8"/>
      <c r="C1" s="8"/>
      <c r="D1" s="8"/>
      <c r="E1" s="8"/>
      <c r="F1" s="8"/>
      <c r="G1" s="8"/>
      <c r="H1" s="8"/>
    </row>
    <row r="2" spans="2:23" ht="15.75" x14ac:dyDescent="0.25">
      <c r="B2" s="18" t="s">
        <v>84</v>
      </c>
      <c r="C2" s="8"/>
      <c r="D2" s="8"/>
      <c r="E2" s="8"/>
      <c r="F2" s="8"/>
      <c r="G2" s="8"/>
      <c r="H2" s="8"/>
    </row>
    <row r="3" spans="2:23" x14ac:dyDescent="0.25">
      <c r="B3" s="8" t="s">
        <v>57</v>
      </c>
      <c r="C3" s="8"/>
      <c r="D3" s="8"/>
      <c r="E3" s="8"/>
      <c r="F3" s="8"/>
      <c r="G3" s="8"/>
      <c r="H3" s="8"/>
    </row>
    <row r="4" spans="2:23" x14ac:dyDescent="0.25">
      <c r="B4" s="8"/>
      <c r="C4" s="8"/>
      <c r="D4" s="8"/>
      <c r="E4" s="8"/>
      <c r="F4" s="8"/>
      <c r="G4" s="8"/>
      <c r="H4" s="8"/>
    </row>
    <row r="5" spans="2:23" ht="15" customHeight="1" x14ac:dyDescent="0.25">
      <c r="B5" s="167" t="s">
        <v>26</v>
      </c>
      <c r="C5" s="167"/>
      <c r="D5" s="159" t="s">
        <v>64</v>
      </c>
      <c r="E5" s="159"/>
      <c r="F5" s="159"/>
      <c r="G5" s="159"/>
      <c r="I5" s="180" t="s">
        <v>65</v>
      </c>
      <c r="J5" s="181"/>
      <c r="K5" s="182"/>
      <c r="M5" s="180" t="s">
        <v>66</v>
      </c>
      <c r="N5" s="181"/>
      <c r="O5" s="182"/>
      <c r="Q5" s="180" t="s">
        <v>67</v>
      </c>
      <c r="R5" s="181"/>
      <c r="S5" s="182"/>
      <c r="U5" s="180" t="s">
        <v>68</v>
      </c>
      <c r="V5" s="181"/>
      <c r="W5" s="182"/>
    </row>
    <row r="6" spans="2:23" ht="24.75" x14ac:dyDescent="0.25">
      <c r="B6" s="167"/>
      <c r="C6" s="167"/>
      <c r="D6" s="19" t="s">
        <v>19</v>
      </c>
      <c r="E6" s="19" t="s">
        <v>71</v>
      </c>
      <c r="F6" s="19" t="s">
        <v>72</v>
      </c>
      <c r="G6" s="19" t="s">
        <v>73</v>
      </c>
      <c r="I6" s="19" t="s">
        <v>71</v>
      </c>
      <c r="J6" s="19" t="s">
        <v>72</v>
      </c>
      <c r="K6" s="19" t="s">
        <v>73</v>
      </c>
      <c r="M6" s="19" t="s">
        <v>71</v>
      </c>
      <c r="N6" s="19" t="s">
        <v>72</v>
      </c>
      <c r="O6" s="19" t="s">
        <v>73</v>
      </c>
      <c r="Q6" s="19" t="s">
        <v>71</v>
      </c>
      <c r="R6" s="19" t="s">
        <v>72</v>
      </c>
      <c r="S6" s="19" t="s">
        <v>73</v>
      </c>
      <c r="U6" s="19" t="s">
        <v>50</v>
      </c>
      <c r="V6" s="19" t="s">
        <v>51</v>
      </c>
      <c r="W6" s="19" t="s">
        <v>52</v>
      </c>
    </row>
    <row r="7" spans="2:23" ht="12.75" customHeight="1" x14ac:dyDescent="0.25">
      <c r="B7" s="160" t="s">
        <v>21</v>
      </c>
      <c r="C7" s="4" t="s">
        <v>19</v>
      </c>
      <c r="D7" s="57">
        <v>560002.99999999953</v>
      </c>
      <c r="E7" s="57">
        <v>18423.75853997458</v>
      </c>
      <c r="F7" s="57">
        <v>278698.39869293256</v>
      </c>
      <c r="G7" s="57">
        <v>262880.8427670924</v>
      </c>
      <c r="I7" s="57">
        <v>42552.13468925171</v>
      </c>
      <c r="J7" s="57">
        <v>174549.6650863009</v>
      </c>
      <c r="K7" s="57">
        <v>342901.20022444712</v>
      </c>
      <c r="M7" s="57">
        <v>207383.53858138388</v>
      </c>
      <c r="N7" s="57">
        <v>333699.9197122301</v>
      </c>
      <c r="O7" s="57">
        <v>18919.541706385648</v>
      </c>
      <c r="Q7" s="57">
        <v>349755.22996487678</v>
      </c>
      <c r="R7" s="57">
        <v>152744.30297981834</v>
      </c>
      <c r="S7" s="57">
        <v>57503.467055304784</v>
      </c>
      <c r="U7" s="57">
        <v>460582.75412334147</v>
      </c>
      <c r="V7" s="57">
        <v>73169.407511514553</v>
      </c>
      <c r="W7" s="57">
        <v>26250.838365143496</v>
      </c>
    </row>
    <row r="8" spans="2:23" ht="12.75" customHeight="1" x14ac:dyDescent="0.25">
      <c r="B8" s="161"/>
      <c r="C8" s="5" t="s">
        <v>2</v>
      </c>
      <c r="D8" s="57">
        <v>275413.99999999965</v>
      </c>
      <c r="E8" s="58">
        <v>13754.141257695766</v>
      </c>
      <c r="F8" s="58">
        <v>161136.70970225963</v>
      </c>
      <c r="G8" s="58">
        <v>100523.14904004429</v>
      </c>
      <c r="I8" s="58">
        <v>28432.590038815884</v>
      </c>
      <c r="J8" s="58">
        <v>92716.379082684114</v>
      </c>
      <c r="K8" s="58">
        <v>154265.03087849959</v>
      </c>
      <c r="M8" s="58">
        <v>90965.30741942623</v>
      </c>
      <c r="N8" s="58">
        <v>172157.56595063381</v>
      </c>
      <c r="O8" s="58">
        <v>12291.126629939785</v>
      </c>
      <c r="Q8" s="58">
        <v>168569.87934410089</v>
      </c>
      <c r="R8" s="58">
        <v>77827.175496142765</v>
      </c>
      <c r="S8" s="58">
        <v>29016.945159756047</v>
      </c>
      <c r="U8" s="58">
        <v>211051.22438018603</v>
      </c>
      <c r="V8" s="58">
        <v>46014.100591241491</v>
      </c>
      <c r="W8" s="58">
        <v>18348.675028571986</v>
      </c>
    </row>
    <row r="9" spans="2:23" ht="12.75" customHeight="1" x14ac:dyDescent="0.25">
      <c r="B9" s="162"/>
      <c r="C9" s="5" t="s">
        <v>3</v>
      </c>
      <c r="D9" s="57">
        <v>284588.99999999988</v>
      </c>
      <c r="E9" s="58">
        <v>4669.6172822788158</v>
      </c>
      <c r="F9" s="58">
        <v>117561.68899067293</v>
      </c>
      <c r="G9" s="58">
        <v>162357.69372704811</v>
      </c>
      <c r="I9" s="58">
        <v>14119.544650435828</v>
      </c>
      <c r="J9" s="58">
        <v>81833.286003616784</v>
      </c>
      <c r="K9" s="58">
        <v>188636.16934594754</v>
      </c>
      <c r="M9" s="58">
        <v>116418.23116195765</v>
      </c>
      <c r="N9" s="58">
        <v>161542.35376159629</v>
      </c>
      <c r="O9" s="58">
        <v>6628.4150764458627</v>
      </c>
      <c r="Q9" s="58">
        <v>181185.35062077586</v>
      </c>
      <c r="R9" s="58">
        <v>74917.127483675577</v>
      </c>
      <c r="S9" s="58">
        <v>28486.521895548736</v>
      </c>
      <c r="U9" s="58">
        <v>249531.52974315544</v>
      </c>
      <c r="V9" s="58">
        <v>27155.306920273058</v>
      </c>
      <c r="W9" s="58">
        <v>7902.1633365715106</v>
      </c>
    </row>
    <row r="10" spans="2:23" ht="12.75" customHeight="1" x14ac:dyDescent="0.25">
      <c r="B10" s="160" t="s">
        <v>22</v>
      </c>
      <c r="C10" s="5" t="s">
        <v>4</v>
      </c>
      <c r="D10" s="57">
        <v>103164.00000000004</v>
      </c>
      <c r="E10" s="58">
        <v>5237.603221683441</v>
      </c>
      <c r="F10" s="58">
        <v>59194.772690892321</v>
      </c>
      <c r="G10" s="58">
        <v>38731.624087424279</v>
      </c>
      <c r="I10" s="58">
        <v>10329.738723731465</v>
      </c>
      <c r="J10" s="58">
        <v>50016.857384235009</v>
      </c>
      <c r="K10" s="58">
        <v>42817.403892033559</v>
      </c>
      <c r="M10" s="58">
        <v>20177.133813282431</v>
      </c>
      <c r="N10" s="58">
        <v>75636.729545675844</v>
      </c>
      <c r="O10" s="58">
        <v>7350.1366410418605</v>
      </c>
      <c r="Q10" s="58">
        <v>55571.197793109306</v>
      </c>
      <c r="R10" s="58">
        <v>39478.066004204513</v>
      </c>
      <c r="S10" s="58">
        <v>8114.7362026862029</v>
      </c>
      <c r="U10" s="58">
        <v>68426.554020800104</v>
      </c>
      <c r="V10" s="58">
        <v>25980.546045173447</v>
      </c>
      <c r="W10" s="58">
        <v>8756.8999340265473</v>
      </c>
    </row>
    <row r="11" spans="2:23" ht="12.75" customHeight="1" x14ac:dyDescent="0.25">
      <c r="B11" s="161"/>
      <c r="C11" s="5" t="s">
        <v>5</v>
      </c>
      <c r="D11" s="57">
        <v>135770.00000000012</v>
      </c>
      <c r="E11" s="58">
        <v>5411.2724954666137</v>
      </c>
      <c r="F11" s="58">
        <v>72402.600835045363</v>
      </c>
      <c r="G11" s="58">
        <v>57956.126669488149</v>
      </c>
      <c r="I11" s="58">
        <v>13390.212409310938</v>
      </c>
      <c r="J11" s="58">
        <v>57080.155216435815</v>
      </c>
      <c r="K11" s="58">
        <v>65299.632374253306</v>
      </c>
      <c r="M11" s="58">
        <v>45635.882122889088</v>
      </c>
      <c r="N11" s="58">
        <v>85710.345349415307</v>
      </c>
      <c r="O11" s="58">
        <v>4423.7725276955925</v>
      </c>
      <c r="Q11" s="58">
        <v>79909.608380161109</v>
      </c>
      <c r="R11" s="58">
        <v>45326.792417751923</v>
      </c>
      <c r="S11" s="58">
        <v>10533.599202086973</v>
      </c>
      <c r="U11" s="58">
        <v>106657.92421389605</v>
      </c>
      <c r="V11" s="58">
        <v>22081.160378048684</v>
      </c>
      <c r="W11" s="58">
        <v>7030.9154080551152</v>
      </c>
    </row>
    <row r="12" spans="2:23" ht="12.75" customHeight="1" x14ac:dyDescent="0.25">
      <c r="B12" s="161"/>
      <c r="C12" s="5" t="s">
        <v>6</v>
      </c>
      <c r="D12" s="57">
        <v>150266.99999999994</v>
      </c>
      <c r="E12" s="58">
        <v>4787.9303603935186</v>
      </c>
      <c r="F12" s="58">
        <v>77687.287527972599</v>
      </c>
      <c r="G12" s="58">
        <v>67791.782111633845</v>
      </c>
      <c r="I12" s="58">
        <v>14389.784759239095</v>
      </c>
      <c r="J12" s="58">
        <v>43257.471055155962</v>
      </c>
      <c r="K12" s="58">
        <v>92619.744185604854</v>
      </c>
      <c r="M12" s="58">
        <v>55405.083316268421</v>
      </c>
      <c r="N12" s="58">
        <v>91395.489969082395</v>
      </c>
      <c r="O12" s="58">
        <v>3466.4267146491411</v>
      </c>
      <c r="Q12" s="58">
        <v>92866.250563382331</v>
      </c>
      <c r="R12" s="58">
        <v>38699.753816667435</v>
      </c>
      <c r="S12" s="58">
        <v>18700.995619950154</v>
      </c>
      <c r="U12" s="58">
        <v>127599.52354246513</v>
      </c>
      <c r="V12" s="58">
        <v>16057.420503123854</v>
      </c>
      <c r="W12" s="58">
        <v>6610.0559544107518</v>
      </c>
    </row>
    <row r="13" spans="2:23" ht="12.75" customHeight="1" x14ac:dyDescent="0.25">
      <c r="B13" s="162"/>
      <c r="C13" s="5" t="s">
        <v>7</v>
      </c>
      <c r="D13" s="57">
        <v>170801.99999999997</v>
      </c>
      <c r="E13" s="58">
        <v>2986.952462431012</v>
      </c>
      <c r="F13" s="58">
        <v>69413.737639022729</v>
      </c>
      <c r="G13" s="58">
        <v>98401.309898546227</v>
      </c>
      <c r="I13" s="58">
        <v>4442.3987969702257</v>
      </c>
      <c r="J13" s="58">
        <v>24195.181430474218</v>
      </c>
      <c r="K13" s="58">
        <v>142164.41977255547</v>
      </c>
      <c r="M13" s="58">
        <v>86165.43932894415</v>
      </c>
      <c r="N13" s="58">
        <v>80957.354848056799</v>
      </c>
      <c r="O13" s="59"/>
      <c r="Q13" s="58">
        <v>121408.17322822424</v>
      </c>
      <c r="R13" s="58">
        <v>29239.690741194332</v>
      </c>
      <c r="S13" s="58">
        <v>20154.136030581456</v>
      </c>
      <c r="U13" s="58">
        <v>157898.75234618023</v>
      </c>
      <c r="V13" s="58">
        <v>9050.2805851685152</v>
      </c>
      <c r="W13" s="58">
        <v>3852.9670686510831</v>
      </c>
    </row>
    <row r="14" spans="2:23" ht="12.75" customHeight="1" x14ac:dyDescent="0.25">
      <c r="B14" s="160" t="s">
        <v>23</v>
      </c>
      <c r="C14" s="5" t="s">
        <v>8</v>
      </c>
      <c r="D14" s="57">
        <v>250243.20471429493</v>
      </c>
      <c r="E14" s="58">
        <v>11747.892538767104</v>
      </c>
      <c r="F14" s="58">
        <v>124532.18058196934</v>
      </c>
      <c r="G14" s="58">
        <v>113963.13159355847</v>
      </c>
      <c r="I14" s="58">
        <v>22971.283879317958</v>
      </c>
      <c r="J14" s="58">
        <v>68005.471858766919</v>
      </c>
      <c r="K14" s="58">
        <v>159266.44897621009</v>
      </c>
      <c r="M14" s="58">
        <v>93076.838437170154</v>
      </c>
      <c r="N14" s="58">
        <v>144992.64550235865</v>
      </c>
      <c r="O14" s="58">
        <v>12173.72077476614</v>
      </c>
      <c r="Q14" s="58">
        <v>152363.76697547271</v>
      </c>
      <c r="R14" s="58">
        <v>66799.336859398347</v>
      </c>
      <c r="S14" s="58">
        <v>31080.100879423939</v>
      </c>
      <c r="U14" s="58">
        <v>199114.1730384418</v>
      </c>
      <c r="V14" s="58">
        <v>35129.768595817084</v>
      </c>
      <c r="W14" s="58">
        <v>15999.263080035997</v>
      </c>
    </row>
    <row r="15" spans="2:23" ht="12.75" customHeight="1" x14ac:dyDescent="0.25">
      <c r="B15" s="161"/>
      <c r="C15" s="5" t="s">
        <v>9</v>
      </c>
      <c r="D15" s="57">
        <v>165235.18544751895</v>
      </c>
      <c r="E15" s="58">
        <v>3857.1571811920185</v>
      </c>
      <c r="F15" s="58">
        <v>87950.087948415821</v>
      </c>
      <c r="G15" s="58">
        <v>73427.94031791111</v>
      </c>
      <c r="I15" s="58">
        <v>10648.534678133756</v>
      </c>
      <c r="J15" s="58">
        <v>53259.113510084178</v>
      </c>
      <c r="K15" s="58">
        <v>101327.53725930105</v>
      </c>
      <c r="M15" s="58">
        <v>63953.455561983457</v>
      </c>
      <c r="N15" s="58">
        <v>96821.498779776462</v>
      </c>
      <c r="O15" s="58">
        <v>4460.2311057590941</v>
      </c>
      <c r="Q15" s="58">
        <v>105365.42257479027</v>
      </c>
      <c r="R15" s="58">
        <v>47024.626063668708</v>
      </c>
      <c r="S15" s="58">
        <v>12845.136809059932</v>
      </c>
      <c r="U15" s="58">
        <v>136764.872446714</v>
      </c>
      <c r="V15" s="58">
        <v>22458.939554633049</v>
      </c>
      <c r="W15" s="58">
        <v>6011.3734461717904</v>
      </c>
    </row>
    <row r="16" spans="2:23" ht="12.75" customHeight="1" x14ac:dyDescent="0.25">
      <c r="B16" s="162"/>
      <c r="C16" s="5" t="s">
        <v>10</v>
      </c>
      <c r="D16" s="57">
        <v>140856.64192399743</v>
      </c>
      <c r="E16" s="59"/>
      <c r="F16" s="58">
        <v>65967.360931778516</v>
      </c>
      <c r="G16" s="58">
        <v>72070.572172203436</v>
      </c>
      <c r="I16" s="58">
        <v>8932.3161318000039</v>
      </c>
      <c r="J16" s="58">
        <v>51058.010784299768</v>
      </c>
      <c r="K16" s="58">
        <v>80866.315007897589</v>
      </c>
      <c r="M16" s="58">
        <v>49029.249265814389</v>
      </c>
      <c r="N16" s="58">
        <v>89541.80283232253</v>
      </c>
      <c r="O16" s="59"/>
      <c r="Q16" s="58">
        <v>90366.851447793655</v>
      </c>
      <c r="R16" s="58">
        <v>38679.42777604943</v>
      </c>
      <c r="S16" s="58">
        <v>11810.362700154243</v>
      </c>
      <c r="U16" s="58">
        <v>122948.42557248195</v>
      </c>
      <c r="V16" s="58">
        <v>13668.014512579537</v>
      </c>
      <c r="W16" s="59"/>
    </row>
    <row r="17" spans="2:23" ht="12.75" customHeight="1" x14ac:dyDescent="0.25">
      <c r="B17" s="160" t="s">
        <v>38</v>
      </c>
      <c r="C17" s="5" t="s">
        <v>37</v>
      </c>
      <c r="D17" s="57">
        <v>525130.94365242647</v>
      </c>
      <c r="E17" s="58">
        <v>17343.437951739288</v>
      </c>
      <c r="F17" s="58">
        <v>262321.7842968218</v>
      </c>
      <c r="G17" s="58">
        <v>245465.72140386535</v>
      </c>
      <c r="I17" s="58">
        <v>40441.088392955426</v>
      </c>
      <c r="J17" s="58">
        <v>160420.67583209439</v>
      </c>
      <c r="K17" s="58">
        <v>324269.17942737683</v>
      </c>
      <c r="M17" s="58">
        <v>197145.31031934303</v>
      </c>
      <c r="N17" s="58">
        <v>309892.41985382221</v>
      </c>
      <c r="O17" s="58">
        <v>18093.213479261463</v>
      </c>
      <c r="Q17" s="58">
        <v>331794.61786922888</v>
      </c>
      <c r="R17" s="58">
        <v>142230.64096067593</v>
      </c>
      <c r="S17" s="58">
        <v>51105.684822522104</v>
      </c>
      <c r="U17" s="58">
        <v>436811.90329013427</v>
      </c>
      <c r="V17" s="58">
        <v>65051.871737740272</v>
      </c>
      <c r="W17" s="58">
        <v>23267.168624552702</v>
      </c>
    </row>
    <row r="18" spans="2:23" ht="12.75" customHeight="1" x14ac:dyDescent="0.25">
      <c r="B18" s="162"/>
      <c r="C18" s="5" t="s">
        <v>20</v>
      </c>
      <c r="D18" s="57">
        <v>34872.056347573031</v>
      </c>
      <c r="E18" s="59"/>
      <c r="F18" s="58">
        <v>16376.614396110912</v>
      </c>
      <c r="G18" s="58">
        <v>17415.121363226823</v>
      </c>
      <c r="I18" s="59"/>
      <c r="J18" s="58">
        <v>14128.989254206359</v>
      </c>
      <c r="K18" s="58">
        <v>18632.020797070374</v>
      </c>
      <c r="M18" s="58">
        <v>10238.228262040786</v>
      </c>
      <c r="N18" s="58">
        <v>23807.499858408057</v>
      </c>
      <c r="O18" s="59"/>
      <c r="Q18" s="58">
        <v>17960.612095648146</v>
      </c>
      <c r="R18" s="58">
        <v>10513.662019142186</v>
      </c>
      <c r="S18" s="58">
        <v>6397.782232782698</v>
      </c>
      <c r="U18" s="58">
        <v>23770.850833207936</v>
      </c>
      <c r="V18" s="58">
        <v>8117.5357737742997</v>
      </c>
      <c r="W18" s="59"/>
    </row>
    <row r="19" spans="2:23" ht="12.75" customHeight="1" x14ac:dyDescent="0.25">
      <c r="B19" s="160" t="s">
        <v>25</v>
      </c>
      <c r="C19" s="5" t="s">
        <v>11</v>
      </c>
      <c r="D19" s="57">
        <v>74122.999999999913</v>
      </c>
      <c r="E19" s="58">
        <v>1451.9869346339933</v>
      </c>
      <c r="F19" s="58">
        <v>35767.406163903688</v>
      </c>
      <c r="G19" s="58">
        <v>36903.606901462241</v>
      </c>
      <c r="I19" s="58">
        <v>4014.7779812779813</v>
      </c>
      <c r="J19" s="58">
        <v>20353.73977371458</v>
      </c>
      <c r="K19" s="58">
        <v>49754.482245007392</v>
      </c>
      <c r="M19" s="58">
        <v>26530.217201650896</v>
      </c>
      <c r="N19" s="58">
        <v>46076.730088188007</v>
      </c>
      <c r="O19" s="58">
        <v>1516.0527101610692</v>
      </c>
      <c r="Q19" s="58">
        <v>46743.85384241154</v>
      </c>
      <c r="R19" s="58">
        <v>21545.925462173051</v>
      </c>
      <c r="S19" s="58">
        <v>5833.2206954153726</v>
      </c>
      <c r="U19" s="58">
        <v>64399.104501589587</v>
      </c>
      <c r="V19" s="58">
        <v>7923.6921026917335</v>
      </c>
      <c r="W19" s="58">
        <v>1800.2033957186131</v>
      </c>
    </row>
    <row r="20" spans="2:23" ht="12.75" customHeight="1" x14ac:dyDescent="0.25">
      <c r="B20" s="161"/>
      <c r="C20" s="5" t="s">
        <v>12</v>
      </c>
      <c r="D20" s="57">
        <v>158475.00000000029</v>
      </c>
      <c r="E20" s="58">
        <v>5884.0141903573676</v>
      </c>
      <c r="F20" s="58">
        <v>82686.601278349423</v>
      </c>
      <c r="G20" s="58">
        <v>69904.384531293515</v>
      </c>
      <c r="I20" s="58">
        <v>10733.630721530011</v>
      </c>
      <c r="J20" s="58">
        <v>47093.729687627914</v>
      </c>
      <c r="K20" s="58">
        <v>100647.63959084221</v>
      </c>
      <c r="M20" s="58">
        <v>56257.745167239271</v>
      </c>
      <c r="N20" s="58">
        <v>95812.256686602952</v>
      </c>
      <c r="O20" s="58">
        <v>6404.9981461579227</v>
      </c>
      <c r="Q20" s="58">
        <v>94285.641735384372</v>
      </c>
      <c r="R20" s="58">
        <v>46329.577723292205</v>
      </c>
      <c r="S20" s="58">
        <v>17859.780541323595</v>
      </c>
      <c r="U20" s="58">
        <v>128775.31887830079</v>
      </c>
      <c r="V20" s="58">
        <v>21611.636101316064</v>
      </c>
      <c r="W20" s="58">
        <v>8088.0450203833207</v>
      </c>
    </row>
    <row r="21" spans="2:23" ht="12.75" customHeight="1" x14ac:dyDescent="0.25">
      <c r="B21" s="162"/>
      <c r="C21" s="5" t="s">
        <v>13</v>
      </c>
      <c r="D21" s="57">
        <v>327404.99999999942</v>
      </c>
      <c r="E21" s="58">
        <v>11087.757414983223</v>
      </c>
      <c r="F21" s="58">
        <v>160244.39125067968</v>
      </c>
      <c r="G21" s="58">
        <v>156072.85133433648</v>
      </c>
      <c r="I21" s="58">
        <v>27803.725986443718</v>
      </c>
      <c r="J21" s="58">
        <v>107102.1956249584</v>
      </c>
      <c r="K21" s="58">
        <v>192499.07838859738</v>
      </c>
      <c r="M21" s="58">
        <v>124595.57621249378</v>
      </c>
      <c r="N21" s="58">
        <v>191810.93293743912</v>
      </c>
      <c r="O21" s="58">
        <v>10998.490850066657</v>
      </c>
      <c r="Q21" s="58">
        <v>208725.73438708077</v>
      </c>
      <c r="R21" s="58">
        <v>84868.799794353094</v>
      </c>
      <c r="S21" s="58">
        <v>33810.465818565826</v>
      </c>
      <c r="U21" s="58">
        <v>267408.33074345114</v>
      </c>
      <c r="V21" s="58">
        <v>43634.079307506741</v>
      </c>
      <c r="W21" s="58">
        <v>16362.589949041563</v>
      </c>
    </row>
    <row r="22" spans="2:23" ht="12.75" customHeight="1" x14ac:dyDescent="0.25">
      <c r="B22" s="160" t="s">
        <v>24</v>
      </c>
      <c r="C22" s="5" t="s">
        <v>14</v>
      </c>
      <c r="D22" s="57">
        <v>60722</v>
      </c>
      <c r="E22" s="59"/>
      <c r="F22" s="58">
        <v>29256.187435845299</v>
      </c>
      <c r="G22" s="58">
        <v>29672.590149532291</v>
      </c>
      <c r="I22" s="58">
        <v>2911.1157888407888</v>
      </c>
      <c r="J22" s="58">
        <v>17532.848661572378</v>
      </c>
      <c r="K22" s="58">
        <v>40278.035549586813</v>
      </c>
      <c r="M22" s="58">
        <v>21789.985138996777</v>
      </c>
      <c r="N22" s="58">
        <v>36052.027778555916</v>
      </c>
      <c r="O22" s="58">
        <v>2879.98708244728</v>
      </c>
      <c r="Q22" s="58">
        <v>36249.141364992451</v>
      </c>
      <c r="R22" s="58">
        <v>18826.595318297328</v>
      </c>
      <c r="S22" s="58">
        <v>5646.2633167101985</v>
      </c>
      <c r="U22" s="58">
        <v>52260.929887763894</v>
      </c>
      <c r="V22" s="58">
        <v>6947.035916761648</v>
      </c>
      <c r="W22" s="59"/>
    </row>
    <row r="23" spans="2:23" ht="12.75" customHeight="1" x14ac:dyDescent="0.25">
      <c r="B23" s="161"/>
      <c r="C23" s="5" t="s">
        <v>15</v>
      </c>
      <c r="D23" s="57">
        <v>314570.99999999953</v>
      </c>
      <c r="E23" s="58">
        <v>8796.9319571077631</v>
      </c>
      <c r="F23" s="58">
        <v>154005.21876205725</v>
      </c>
      <c r="G23" s="58">
        <v>151768.84928083452</v>
      </c>
      <c r="I23" s="58">
        <v>23059.95993027767</v>
      </c>
      <c r="J23" s="58">
        <v>101416.74884396163</v>
      </c>
      <c r="K23" s="58">
        <v>190094.29122576027</v>
      </c>
      <c r="M23" s="58">
        <v>119621.67358179117</v>
      </c>
      <c r="N23" s="58">
        <v>184279.91932882564</v>
      </c>
      <c r="O23" s="58">
        <v>10669.407089382896</v>
      </c>
      <c r="Q23" s="58">
        <v>201619.42824877484</v>
      </c>
      <c r="R23" s="58">
        <v>80710.107542160709</v>
      </c>
      <c r="S23" s="58">
        <v>32241.464209064212</v>
      </c>
      <c r="U23" s="58">
        <v>259122.72179684232</v>
      </c>
      <c r="V23" s="58">
        <v>40017.009011136441</v>
      </c>
      <c r="W23" s="58">
        <v>15431.269192020807</v>
      </c>
    </row>
    <row r="24" spans="2:23" ht="12.75" customHeight="1" x14ac:dyDescent="0.25">
      <c r="B24" s="161"/>
      <c r="C24" s="5" t="s">
        <v>16</v>
      </c>
      <c r="D24" s="57">
        <v>59723.000000000036</v>
      </c>
      <c r="E24" s="58">
        <v>1921.8791718085836</v>
      </c>
      <c r="F24" s="58">
        <v>28882.195480826373</v>
      </c>
      <c r="G24" s="58">
        <v>28918.925347365079</v>
      </c>
      <c r="I24" s="58">
        <v>4378.3700854700865</v>
      </c>
      <c r="J24" s="58">
        <v>15977.534185748889</v>
      </c>
      <c r="K24" s="58">
        <v>39367.095728781045</v>
      </c>
      <c r="M24" s="58">
        <v>22995.169529000432</v>
      </c>
      <c r="N24" s="58">
        <v>35529.605067644792</v>
      </c>
      <c r="O24" s="59"/>
      <c r="Q24" s="58">
        <v>38632.870597947855</v>
      </c>
      <c r="R24" s="58">
        <v>15815.682665455457</v>
      </c>
      <c r="S24" s="58">
        <v>5274.4467365967357</v>
      </c>
      <c r="U24" s="58">
        <v>51868.475213675229</v>
      </c>
      <c r="V24" s="58">
        <v>6552.9256410256403</v>
      </c>
      <c r="W24" s="59"/>
    </row>
    <row r="25" spans="2:23" ht="12.75" customHeight="1" x14ac:dyDescent="0.25">
      <c r="B25" s="162"/>
      <c r="C25" s="5" t="s">
        <v>17</v>
      </c>
      <c r="D25" s="57">
        <v>124987.00000000017</v>
      </c>
      <c r="E25" s="58">
        <v>5911.7249964358225</v>
      </c>
      <c r="F25" s="58">
        <v>66554.797014203912</v>
      </c>
      <c r="G25" s="58">
        <v>52520.477989360443</v>
      </c>
      <c r="I25" s="58">
        <v>12202.688884663177</v>
      </c>
      <c r="J25" s="58">
        <v>39622.533395017919</v>
      </c>
      <c r="K25" s="58">
        <v>73161.777720319151</v>
      </c>
      <c r="M25" s="58">
        <v>42976.710331595532</v>
      </c>
      <c r="N25" s="58">
        <v>77838.367537204045</v>
      </c>
      <c r="O25" s="58">
        <v>4171.9221312006584</v>
      </c>
      <c r="Q25" s="58">
        <v>73253.789753161851</v>
      </c>
      <c r="R25" s="58">
        <v>37391.917453904622</v>
      </c>
      <c r="S25" s="58">
        <v>14341.292792933638</v>
      </c>
      <c r="U25" s="58">
        <v>97330.627225060452</v>
      </c>
      <c r="V25" s="58">
        <v>19652.436942590786</v>
      </c>
      <c r="W25" s="58">
        <v>8003.9358323491351</v>
      </c>
    </row>
    <row r="26" spans="2:23" ht="12.75" customHeight="1" x14ac:dyDescent="0.25"/>
    <row r="27" spans="2:23" ht="12.75" customHeight="1" x14ac:dyDescent="0.25"/>
    <row r="28" spans="2:23" ht="15" customHeight="1" x14ac:dyDescent="0.25">
      <c r="B28" s="17"/>
    </row>
    <row r="29" spans="2:23" ht="15" customHeight="1" x14ac:dyDescent="0.25">
      <c r="B29" s="168" t="s">
        <v>28</v>
      </c>
      <c r="C29" s="169"/>
      <c r="D29" s="159" t="s">
        <v>64</v>
      </c>
      <c r="E29" s="159"/>
      <c r="F29" s="159"/>
      <c r="G29" s="159"/>
      <c r="I29" s="180" t="s">
        <v>65</v>
      </c>
      <c r="J29" s="181"/>
      <c r="K29" s="182"/>
      <c r="M29" s="180" t="s">
        <v>66</v>
      </c>
      <c r="N29" s="181"/>
      <c r="O29" s="182"/>
      <c r="Q29" s="180" t="s">
        <v>67</v>
      </c>
      <c r="R29" s="181"/>
      <c r="S29" s="182"/>
      <c r="U29" s="180" t="s">
        <v>68</v>
      </c>
      <c r="V29" s="181"/>
      <c r="W29" s="182"/>
    </row>
    <row r="30" spans="2:23" ht="26.25" customHeight="1" x14ac:dyDescent="0.25">
      <c r="B30" s="170"/>
      <c r="C30" s="171"/>
      <c r="D30" s="19" t="s">
        <v>19</v>
      </c>
      <c r="E30" s="19" t="s">
        <v>71</v>
      </c>
      <c r="F30" s="19" t="s">
        <v>72</v>
      </c>
      <c r="G30" s="19" t="s">
        <v>73</v>
      </c>
      <c r="I30" s="19" t="s">
        <v>71</v>
      </c>
      <c r="J30" s="19" t="s">
        <v>72</v>
      </c>
      <c r="K30" s="19" t="s">
        <v>73</v>
      </c>
      <c r="M30" s="19" t="s">
        <v>71</v>
      </c>
      <c r="N30" s="19" t="s">
        <v>72</v>
      </c>
      <c r="O30" s="19" t="s">
        <v>73</v>
      </c>
      <c r="Q30" s="19" t="s">
        <v>71</v>
      </c>
      <c r="R30" s="19" t="s">
        <v>72</v>
      </c>
      <c r="S30" s="19" t="s">
        <v>73</v>
      </c>
      <c r="U30" s="19" t="s">
        <v>50</v>
      </c>
      <c r="V30" s="19" t="s">
        <v>51</v>
      </c>
      <c r="W30" s="19" t="s">
        <v>52</v>
      </c>
    </row>
    <row r="31" spans="2:23" ht="12.75" customHeight="1" x14ac:dyDescent="0.25">
      <c r="B31" s="160" t="s">
        <v>21</v>
      </c>
      <c r="C31" s="4" t="s">
        <v>19</v>
      </c>
      <c r="D31" s="6">
        <v>100</v>
      </c>
      <c r="E31" s="6">
        <v>100</v>
      </c>
      <c r="F31" s="6">
        <v>100</v>
      </c>
      <c r="G31" s="6">
        <v>100</v>
      </c>
      <c r="I31" s="6">
        <v>100</v>
      </c>
      <c r="J31" s="6">
        <v>100</v>
      </c>
      <c r="K31" s="6">
        <v>100</v>
      </c>
      <c r="M31" s="6">
        <v>100</v>
      </c>
      <c r="N31" s="6">
        <v>100</v>
      </c>
      <c r="O31" s="6">
        <v>100</v>
      </c>
      <c r="Q31" s="6">
        <v>100</v>
      </c>
      <c r="R31" s="6">
        <v>100</v>
      </c>
      <c r="S31" s="6">
        <v>100</v>
      </c>
      <c r="U31" s="6">
        <v>100</v>
      </c>
      <c r="V31" s="6">
        <v>100</v>
      </c>
      <c r="W31" s="6">
        <v>100</v>
      </c>
    </row>
    <row r="32" spans="2:23" ht="12.75" customHeight="1" x14ac:dyDescent="0.25">
      <c r="B32" s="161"/>
      <c r="C32" s="5" t="s">
        <v>2</v>
      </c>
      <c r="D32" s="6">
        <f>D8/$D$7*100</f>
        <v>49.180807959957335</v>
      </c>
      <c r="E32" s="7">
        <f>E8/E$7*100</f>
        <v>74.654372113339377</v>
      </c>
      <c r="F32" s="7">
        <f t="shared" ref="F32:G32" si="0">F8/F$7*100</f>
        <v>57.817594380869998</v>
      </c>
      <c r="G32" s="7">
        <f t="shared" si="0"/>
        <v>38.23905461574693</v>
      </c>
      <c r="I32" s="7">
        <f>I8/I$7*100</f>
        <v>66.818246009166032</v>
      </c>
      <c r="J32" s="7">
        <f t="shared" ref="J32:K32" si="1">J8/J$7*100</f>
        <v>53.117477502373468</v>
      </c>
      <c r="K32" s="7">
        <f t="shared" si="1"/>
        <v>44.988186328168261</v>
      </c>
      <c r="M32" s="7">
        <f>M8/M$7*100</f>
        <v>43.863321091769564</v>
      </c>
      <c r="N32" s="7">
        <f t="shared" ref="N32:O32" si="2">N8/N$7*100</f>
        <v>51.59053262556845</v>
      </c>
      <c r="O32" s="7">
        <f t="shared" si="2"/>
        <v>64.965245039690018</v>
      </c>
      <c r="Q32" s="7">
        <f>Q8/Q$7*100</f>
        <v>48.196528572576049</v>
      </c>
      <c r="R32" s="7">
        <f t="shared" ref="R32:S32" si="3">R8/R$7*100</f>
        <v>50.952588068980774</v>
      </c>
      <c r="S32" s="7">
        <f t="shared" si="3"/>
        <v>50.461209811659849</v>
      </c>
      <c r="U32" s="7">
        <f>U8/U$7*100</f>
        <v>45.822650216657415</v>
      </c>
      <c r="V32" s="7">
        <f t="shared" ref="V32:W32" si="4">V8/V$7*100</f>
        <v>62.887075563650463</v>
      </c>
      <c r="W32" s="7">
        <f t="shared" si="4"/>
        <v>69.897482028367534</v>
      </c>
    </row>
    <row r="33" spans="2:23" ht="12.75" customHeight="1" x14ac:dyDescent="0.25">
      <c r="B33" s="162"/>
      <c r="C33" s="5" t="s">
        <v>3</v>
      </c>
      <c r="D33" s="6">
        <f t="shared" ref="D33:D49" si="5">D9/$D$7*100</f>
        <v>50.819192040042658</v>
      </c>
      <c r="E33" s="7">
        <f t="shared" ref="E33:G33" si="6">E9/E$7*100</f>
        <v>25.345627886660626</v>
      </c>
      <c r="F33" s="7">
        <f t="shared" si="6"/>
        <v>42.182405619130009</v>
      </c>
      <c r="G33" s="7">
        <f t="shared" si="6"/>
        <v>61.760945384253063</v>
      </c>
      <c r="I33" s="7">
        <f t="shared" ref="I33:K33" si="7">I9/I$7*100</f>
        <v>33.181753990833975</v>
      </c>
      <c r="J33" s="7">
        <f t="shared" si="7"/>
        <v>46.882522497626532</v>
      </c>
      <c r="K33" s="7">
        <f t="shared" si="7"/>
        <v>55.011813671831746</v>
      </c>
      <c r="M33" s="7">
        <f t="shared" ref="M33:O33" si="8">M9/M$7*100</f>
        <v>56.136678908230429</v>
      </c>
      <c r="N33" s="7">
        <f t="shared" si="8"/>
        <v>48.409467374431543</v>
      </c>
      <c r="O33" s="7">
        <f t="shared" si="8"/>
        <v>35.034754960309989</v>
      </c>
      <c r="Q33" s="7">
        <f t="shared" ref="Q33:S33" si="9">Q9/Q$7*100</f>
        <v>51.803471427423943</v>
      </c>
      <c r="R33" s="7">
        <f>R9/R$7*100</f>
        <v>49.047411931019226</v>
      </c>
      <c r="S33" s="7">
        <f t="shared" si="9"/>
        <v>49.538790188340151</v>
      </c>
      <c r="U33" s="7">
        <f t="shared" ref="U33:W33" si="10">U9/U$7*100</f>
        <v>54.177349783342578</v>
      </c>
      <c r="V33" s="7">
        <f t="shared" si="10"/>
        <v>37.112924436349537</v>
      </c>
      <c r="W33" s="7">
        <f t="shared" si="10"/>
        <v>30.102517971632466</v>
      </c>
    </row>
    <row r="34" spans="2:23" ht="12.75" customHeight="1" x14ac:dyDescent="0.25">
      <c r="B34" s="160" t="s">
        <v>22</v>
      </c>
      <c r="C34" s="5" t="s">
        <v>4</v>
      </c>
      <c r="D34" s="6">
        <f t="shared" si="5"/>
        <v>18.422044167620555</v>
      </c>
      <c r="E34" s="7">
        <f t="shared" ref="E34:G34" si="11">E10/E$7*100</f>
        <v>28.428527275361631</v>
      </c>
      <c r="F34" s="7">
        <f t="shared" si="11"/>
        <v>21.239724723396275</v>
      </c>
      <c r="G34" s="7">
        <f t="shared" si="11"/>
        <v>14.733528575050936</v>
      </c>
      <c r="I34" s="7">
        <f t="shared" ref="I34:K34" si="12">I10/I$7*100</f>
        <v>24.27548887774287</v>
      </c>
      <c r="J34" s="7">
        <f t="shared" si="12"/>
        <v>28.654799973122643</v>
      </c>
      <c r="K34" s="7">
        <f t="shared" si="12"/>
        <v>12.48680490590505</v>
      </c>
      <c r="M34" s="7">
        <f t="shared" ref="M34:O34" si="13">M10/M$7*100</f>
        <v>9.7293806207112645</v>
      </c>
      <c r="N34" s="7">
        <f t="shared" si="13"/>
        <v>22.666091622348016</v>
      </c>
      <c r="O34" s="7">
        <f t="shared" si="13"/>
        <v>38.849443369767627</v>
      </c>
      <c r="Q34" s="7">
        <f t="shared" ref="Q34:S34" si="14">Q10/Q$7*100</f>
        <v>15.888596661925511</v>
      </c>
      <c r="R34" s="7">
        <f t="shared" si="14"/>
        <v>25.845851684184012</v>
      </c>
      <c r="S34" s="7">
        <f t="shared" si="14"/>
        <v>14.111733810557439</v>
      </c>
      <c r="U34" s="7">
        <f t="shared" ref="U34:W34" si="15">U10/U$7*100</f>
        <v>14.856516751488236</v>
      </c>
      <c r="V34" s="7">
        <f t="shared" si="15"/>
        <v>35.507388851119138</v>
      </c>
      <c r="W34" s="7">
        <f t="shared" si="15"/>
        <v>33.358553400161775</v>
      </c>
    </row>
    <row r="35" spans="2:23" ht="12.75" customHeight="1" x14ac:dyDescent="0.25">
      <c r="B35" s="161"/>
      <c r="C35" s="5" t="s">
        <v>5</v>
      </c>
      <c r="D35" s="6">
        <f t="shared" si="5"/>
        <v>24.244512975823383</v>
      </c>
      <c r="E35" s="7">
        <f t="shared" ref="E35:G35" si="16">E11/E$7*100</f>
        <v>29.37116486696031</v>
      </c>
      <c r="F35" s="7">
        <f t="shared" si="16"/>
        <v>25.978836324358618</v>
      </c>
      <c r="G35" s="7">
        <f t="shared" si="16"/>
        <v>22.046538674876441</v>
      </c>
      <c r="I35" s="7">
        <f t="shared" ref="I35:K35" si="17">I11/I$7*100</f>
        <v>31.467780658001125</v>
      </c>
      <c r="J35" s="7">
        <f>J11/J$7*100</f>
        <v>32.70138340753288</v>
      </c>
      <c r="K35" s="7">
        <f t="shared" si="17"/>
        <v>19.043279035334731</v>
      </c>
      <c r="M35" s="7">
        <f t="shared" ref="M35:O35" si="18">M11/M$7*100</f>
        <v>22.005547033801875</v>
      </c>
      <c r="N35" s="7">
        <f t="shared" si="18"/>
        <v>25.684856449269926</v>
      </c>
      <c r="O35" s="7">
        <f t="shared" si="18"/>
        <v>23.382027938882359</v>
      </c>
      <c r="Q35" s="7">
        <f t="shared" ref="Q35:S35" si="19">Q11/Q$7*100</f>
        <v>22.847294774744558</v>
      </c>
      <c r="R35" s="7">
        <f t="shared" si="19"/>
        <v>29.674947957791147</v>
      </c>
      <c r="S35" s="7">
        <f t="shared" si="19"/>
        <v>18.318198434811126</v>
      </c>
      <c r="U35" s="7">
        <f t="shared" ref="U35:W35" si="20">U11/U$7*100</f>
        <v>23.157168447808115</v>
      </c>
      <c r="V35" s="7">
        <f t="shared" si="20"/>
        <v>30.178131993994629</v>
      </c>
      <c r="W35" s="7">
        <f t="shared" si="20"/>
        <v>26.783584243126256</v>
      </c>
    </row>
    <row r="36" spans="2:23" ht="12.75" customHeight="1" x14ac:dyDescent="0.25">
      <c r="B36" s="161"/>
      <c r="C36" s="5" t="s">
        <v>6</v>
      </c>
      <c r="D36" s="6">
        <f t="shared" si="5"/>
        <v>26.833249107594074</v>
      </c>
      <c r="E36" s="7">
        <f t="shared" ref="E36:G36" si="21">E12/E$7*100</f>
        <v>25.987804551416598</v>
      </c>
      <c r="F36" s="7">
        <f t="shared" si="21"/>
        <v>27.875039071741408</v>
      </c>
      <c r="G36" s="7">
        <f t="shared" si="21"/>
        <v>25.788026772150957</v>
      </c>
      <c r="I36" s="7">
        <f t="shared" ref="I36:K36" si="22">I12/I$7*100</f>
        <v>33.816834018608773</v>
      </c>
      <c r="J36" s="7">
        <f t="shared" si="22"/>
        <v>24.78232830396357</v>
      </c>
      <c r="K36" s="7">
        <f t="shared" si="22"/>
        <v>27.010621171632032</v>
      </c>
      <c r="M36" s="7">
        <f t="shared" ref="M36:O36" si="23">M12/M$7*100</f>
        <v>26.716239724362552</v>
      </c>
      <c r="N36" s="7">
        <f t="shared" si="23"/>
        <v>27.388526208786125</v>
      </c>
      <c r="O36" s="7">
        <f t="shared" si="23"/>
        <v>18.321938070408791</v>
      </c>
      <c r="Q36" s="7">
        <f t="shared" ref="Q36:S36" si="24">Q12/Q$7*100</f>
        <v>26.551783249305</v>
      </c>
      <c r="R36" s="7">
        <f t="shared" si="24"/>
        <v>25.336299332735653</v>
      </c>
      <c r="S36" s="7">
        <f t="shared" si="24"/>
        <v>32.521509706474227</v>
      </c>
      <c r="U36" s="7">
        <f t="shared" ref="U36:W36" si="25">U12/U$7*100</f>
        <v>27.703929945300278</v>
      </c>
      <c r="V36" s="7">
        <f t="shared" si="25"/>
        <v>21.945538510198983</v>
      </c>
      <c r="W36" s="7">
        <f t="shared" si="25"/>
        <v>25.180361337288737</v>
      </c>
    </row>
    <row r="37" spans="2:23" ht="12.75" customHeight="1" x14ac:dyDescent="0.25">
      <c r="B37" s="162"/>
      <c r="C37" s="5" t="s">
        <v>7</v>
      </c>
      <c r="D37" s="6">
        <f t="shared" si="5"/>
        <v>30.500193748962079</v>
      </c>
      <c r="E37" s="7">
        <f t="shared" ref="E37:G37" si="26">E13/E$7*100</f>
        <v>16.212503306261489</v>
      </c>
      <c r="F37" s="7">
        <f t="shared" si="26"/>
        <v>24.906399880503859</v>
      </c>
      <c r="G37" s="7">
        <f t="shared" si="26"/>
        <v>37.431905977921708</v>
      </c>
      <c r="I37" s="7">
        <f t="shared" ref="I37:K37" si="27">I13/I$7*100</f>
        <v>10.439896445647264</v>
      </c>
      <c r="J37" s="7">
        <f t="shared" si="27"/>
        <v>13.861488315380971</v>
      </c>
      <c r="K37" s="7">
        <f t="shared" si="27"/>
        <v>41.459294887128209</v>
      </c>
      <c r="M37" s="7">
        <f t="shared" ref="M37:N37" si="28">M13/M$7*100</f>
        <v>41.548832621124411</v>
      </c>
      <c r="N37" s="7">
        <f t="shared" si="28"/>
        <v>24.260525719596004</v>
      </c>
      <c r="O37" s="14"/>
      <c r="Q37" s="7">
        <f t="shared" ref="Q37:S37" si="29">Q13/Q$7*100</f>
        <v>34.712325314024987</v>
      </c>
      <c r="R37" s="7">
        <f t="shared" si="29"/>
        <v>19.142901025289099</v>
      </c>
      <c r="S37" s="7">
        <f t="shared" si="29"/>
        <v>35.048558048157211</v>
      </c>
      <c r="U37" s="7">
        <f t="shared" ref="U37:W37" si="30">U13/U$7*100</f>
        <v>34.282384855403386</v>
      </c>
      <c r="V37" s="7">
        <f t="shared" si="30"/>
        <v>12.368940644687177</v>
      </c>
      <c r="W37" s="7">
        <f t="shared" si="30"/>
        <v>14.677501019423239</v>
      </c>
    </row>
    <row r="38" spans="2:23" ht="12.75" customHeight="1" x14ac:dyDescent="0.25">
      <c r="B38" s="160" t="s">
        <v>23</v>
      </c>
      <c r="C38" s="5" t="s">
        <v>8</v>
      </c>
      <c r="D38" s="6">
        <f t="shared" si="5"/>
        <v>44.686047166585738</v>
      </c>
      <c r="E38" s="7">
        <f t="shared" ref="E38:G38" si="31">E14/E$7*100</f>
        <v>63.76490721628462</v>
      </c>
      <c r="F38" s="7">
        <f t="shared" si="31"/>
        <v>44.683493398603197</v>
      </c>
      <c r="G38" s="7">
        <f t="shared" si="31"/>
        <v>43.351630493108132</v>
      </c>
      <c r="I38" s="7">
        <f t="shared" ref="I38:K38" si="32">I14/I$7*100</f>
        <v>53.983857794848298</v>
      </c>
      <c r="J38" s="7">
        <f t="shared" si="32"/>
        <v>38.960528411866981</v>
      </c>
      <c r="K38" s="7">
        <f t="shared" si="32"/>
        <v>46.446745847480763</v>
      </c>
      <c r="M38" s="7">
        <f t="shared" ref="M38:O38" si="33">M14/M$7*100</f>
        <v>44.881497863266446</v>
      </c>
      <c r="N38" s="7">
        <f t="shared" si="33"/>
        <v>43.450009106203765</v>
      </c>
      <c r="O38" s="7">
        <f t="shared" si="33"/>
        <v>64.344691661623671</v>
      </c>
      <c r="Q38" s="7">
        <f t="shared" ref="Q38:S38" si="34">Q14/Q$7*100</f>
        <v>43.562970306626561</v>
      </c>
      <c r="R38" s="7">
        <f t="shared" si="34"/>
        <v>43.732784500790416</v>
      </c>
      <c r="S38" s="7">
        <f t="shared" si="34"/>
        <v>54.049090378380505</v>
      </c>
      <c r="U38" s="7">
        <f t="shared" ref="U38:W38" si="35">U14/U$7*100</f>
        <v>43.230922403386415</v>
      </c>
      <c r="V38" s="7">
        <f t="shared" si="35"/>
        <v>48.011552629135025</v>
      </c>
      <c r="W38" s="7">
        <f t="shared" si="35"/>
        <v>60.947627109998173</v>
      </c>
    </row>
    <row r="39" spans="2:23" ht="12.75" customHeight="1" x14ac:dyDescent="0.25">
      <c r="B39" s="161"/>
      <c r="C39" s="5" t="s">
        <v>9</v>
      </c>
      <c r="D39" s="6">
        <f t="shared" si="5"/>
        <v>29.506125047101371</v>
      </c>
      <c r="E39" s="7">
        <f t="shared" ref="E39:G39" si="36">E15/E$7*100</f>
        <v>20.935777967470802</v>
      </c>
      <c r="F39" s="7">
        <f t="shared" si="36"/>
        <v>31.557442870462438</v>
      </c>
      <c r="G39" s="7">
        <f t="shared" si="36"/>
        <v>27.932024085515778</v>
      </c>
      <c r="I39" s="7">
        <f t="shared" ref="I39:K39" si="37">I15/I$7*100</f>
        <v>25.024677976551622</v>
      </c>
      <c r="J39" s="7">
        <f>J15/J$7*100</f>
        <v>30.512297737009003</v>
      </c>
      <c r="K39" s="7">
        <f t="shared" si="37"/>
        <v>29.550067830901956</v>
      </c>
      <c r="M39" s="7">
        <f t="shared" ref="M39:O39" si="38">M15/M$7*100</f>
        <v>30.838250711440189</v>
      </c>
      <c r="N39" s="7">
        <f t="shared" si="38"/>
        <v>29.014540627780665</v>
      </c>
      <c r="O39" s="7">
        <f t="shared" si="38"/>
        <v>23.57473122223513</v>
      </c>
      <c r="Q39" s="7">
        <f t="shared" ref="Q39:S39" si="39">Q15/Q$7*100</f>
        <v>30.125474488364706</v>
      </c>
      <c r="R39" s="7">
        <f t="shared" si="39"/>
        <v>30.78650080316379</v>
      </c>
      <c r="S39" s="7">
        <f t="shared" si="39"/>
        <v>22.338021456525286</v>
      </c>
      <c r="U39" s="7">
        <f t="shared" ref="U39:W39" si="40">U15/U$7*100</f>
        <v>29.693876121572959</v>
      </c>
      <c r="V39" s="7">
        <f t="shared" si="40"/>
        <v>30.694439545787933</v>
      </c>
      <c r="W39" s="7">
        <f t="shared" si="40"/>
        <v>22.899738905687062</v>
      </c>
    </row>
    <row r="40" spans="2:23" ht="12.75" customHeight="1" x14ac:dyDescent="0.25">
      <c r="B40" s="162"/>
      <c r="C40" s="5" t="s">
        <v>10</v>
      </c>
      <c r="D40" s="6">
        <f t="shared" si="5"/>
        <v>25.152837024801215</v>
      </c>
      <c r="E40" s="14"/>
      <c r="F40" s="7">
        <f t="shared" ref="F40:G40" si="41">F16/F$7*100</f>
        <v>23.669802640115194</v>
      </c>
      <c r="G40" s="7">
        <f t="shared" si="41"/>
        <v>27.415680585008108</v>
      </c>
      <c r="I40" s="7">
        <f t="shared" ref="I40:K40" si="42">I16/I$7*100</f>
        <v>20.991464228600094</v>
      </c>
      <c r="J40" s="7">
        <f t="shared" si="42"/>
        <v>29.251279719760937</v>
      </c>
      <c r="K40" s="7">
        <f t="shared" si="42"/>
        <v>23.582978115843943</v>
      </c>
      <c r="M40" s="7">
        <f t="shared" ref="M40:N40" si="43">M16/M$7*100</f>
        <v>23.641823069083063</v>
      </c>
      <c r="N40" s="7">
        <f t="shared" si="43"/>
        <v>26.833030978712824</v>
      </c>
      <c r="O40" s="14"/>
      <c r="Q40" s="7">
        <f t="shared" ref="Q40:S40" si="44">Q16/Q$7*100</f>
        <v>25.837169456156094</v>
      </c>
      <c r="R40" s="7">
        <f t="shared" si="44"/>
        <v>25.322992099522057</v>
      </c>
      <c r="S40" s="7">
        <f t="shared" si="44"/>
        <v>20.538522814277368</v>
      </c>
      <c r="U40" s="7">
        <f t="shared" ref="U40:V40" si="45">U16/U$7*100</f>
        <v>26.694100999612559</v>
      </c>
      <c r="V40" s="7">
        <f t="shared" si="45"/>
        <v>18.679957891457057</v>
      </c>
      <c r="W40" s="14"/>
    </row>
    <row r="41" spans="2:23" ht="12.75" customHeight="1" x14ac:dyDescent="0.25">
      <c r="B41" s="160" t="s">
        <v>38</v>
      </c>
      <c r="C41" s="5" t="s">
        <v>37</v>
      </c>
      <c r="D41" s="6">
        <f t="shared" si="5"/>
        <v>93.772880440359586</v>
      </c>
      <c r="E41" s="7">
        <f t="shared" ref="E41:G41" si="46">E17/E$7*100</f>
        <v>94.136263857934907</v>
      </c>
      <c r="F41" s="7">
        <f t="shared" si="46"/>
        <v>94.123893616570669</v>
      </c>
      <c r="G41" s="7">
        <f t="shared" si="46"/>
        <v>93.375279392779291</v>
      </c>
      <c r="I41" s="7">
        <f t="shared" ref="I41:K41" si="47">I17/I$7*100</f>
        <v>95.038917996211552</v>
      </c>
      <c r="J41" s="7">
        <f t="shared" si="47"/>
        <v>91.905461836766719</v>
      </c>
      <c r="K41" s="7">
        <f t="shared" si="47"/>
        <v>94.566358827302253</v>
      </c>
      <c r="M41" s="7">
        <f t="shared" ref="M41:O41" si="48">M17/M$7*100</f>
        <v>95.063143231099303</v>
      </c>
      <c r="N41" s="7">
        <f t="shared" si="48"/>
        <v>92.865596168276412</v>
      </c>
      <c r="O41" s="7">
        <f t="shared" si="48"/>
        <v>95.632408860911866</v>
      </c>
      <c r="Q41" s="7">
        <f t="shared" ref="Q41:S41" si="49">Q17/Q$7*100</f>
        <v>94.864805281839097</v>
      </c>
      <c r="R41" s="7">
        <f t="shared" si="49"/>
        <v>93.116822157006041</v>
      </c>
      <c r="S41" s="7">
        <f t="shared" si="49"/>
        <v>88.874093058372424</v>
      </c>
      <c r="U41" s="7">
        <f t="shared" ref="U41:W41" si="50">U17/U$7*100</f>
        <v>94.838962027909218</v>
      </c>
      <c r="V41" s="7">
        <f t="shared" si="50"/>
        <v>88.905833667579131</v>
      </c>
      <c r="W41" s="7">
        <f t="shared" si="50"/>
        <v>88.634002087519676</v>
      </c>
    </row>
    <row r="42" spans="2:23" ht="12.75" customHeight="1" x14ac:dyDescent="0.25">
      <c r="B42" s="162"/>
      <c r="C42" s="5" t="s">
        <v>20</v>
      </c>
      <c r="D42" s="6">
        <f t="shared" si="5"/>
        <v>6.2271195596404052</v>
      </c>
      <c r="E42" s="14"/>
      <c r="F42" s="7">
        <f t="shared" ref="F42:G42" si="51">F18/F$7*100</f>
        <v>5.8761063834293932</v>
      </c>
      <c r="G42" s="7">
        <f t="shared" si="51"/>
        <v>6.6247206072206257</v>
      </c>
      <c r="I42" s="14"/>
      <c r="J42" s="7">
        <f t="shared" ref="J42:K42" si="52">J18/J$7*100</f>
        <v>8.0945381632331976</v>
      </c>
      <c r="K42" s="7">
        <f t="shared" si="52"/>
        <v>5.4336411726977696</v>
      </c>
      <c r="M42" s="7">
        <f t="shared" ref="M42:N42" si="53">M18/M$7*100</f>
        <v>4.9368567689006717</v>
      </c>
      <c r="N42" s="7">
        <f t="shared" si="53"/>
        <v>7.13440383172364</v>
      </c>
      <c r="O42" s="14"/>
      <c r="Q42" s="7">
        <f t="shared" ref="Q42:S42" si="54">Q18/Q$7*100</f>
        <v>5.1351947181609816</v>
      </c>
      <c r="R42" s="7">
        <f t="shared" si="54"/>
        <v>6.883177842993808</v>
      </c>
      <c r="S42" s="7">
        <f t="shared" si="54"/>
        <v>11.125906941627605</v>
      </c>
      <c r="U42" s="7">
        <f t="shared" ref="U42:V42" si="55">U18/U$7*100</f>
        <v>5.1610379720909476</v>
      </c>
      <c r="V42" s="7">
        <f t="shared" si="55"/>
        <v>11.094166332420905</v>
      </c>
      <c r="W42" s="14"/>
    </row>
    <row r="43" spans="2:23" ht="12.75" customHeight="1" x14ac:dyDescent="0.25">
      <c r="B43" s="160" t="s">
        <v>25</v>
      </c>
      <c r="C43" s="5" t="s">
        <v>11</v>
      </c>
      <c r="D43" s="6">
        <f t="shared" si="5"/>
        <v>13.236179091897718</v>
      </c>
      <c r="E43" s="7">
        <f t="shared" ref="E43:G43" si="56">E19/E$7*100</f>
        <v>7.881057122430116</v>
      </c>
      <c r="F43" s="7">
        <f t="shared" si="56"/>
        <v>12.833732210751558</v>
      </c>
      <c r="G43" s="7">
        <f t="shared" si="56"/>
        <v>14.038149951519349</v>
      </c>
      <c r="I43" s="7">
        <f t="shared" ref="I43:K43" si="57">I19/I$7*100</f>
        <v>9.4349625714361132</v>
      </c>
      <c r="J43" s="7">
        <f t="shared" si="57"/>
        <v>11.660715455197968</v>
      </c>
      <c r="K43" s="7">
        <f t="shared" si="57"/>
        <v>14.509859461687633</v>
      </c>
      <c r="M43" s="7">
        <f t="shared" ref="M43:O43" si="58">M19/M$7*100</f>
        <v>12.792826944284972</v>
      </c>
      <c r="N43" s="7">
        <f t="shared" si="58"/>
        <v>13.807833735148273</v>
      </c>
      <c r="O43" s="7">
        <f t="shared" si="58"/>
        <v>8.0131576847306896</v>
      </c>
      <c r="Q43" s="7">
        <f t="shared" ref="Q43:S43" si="59">Q19/Q$7*100</f>
        <v>13.36473334426069</v>
      </c>
      <c r="R43" s="7">
        <f t="shared" si="59"/>
        <v>14.10587828275327</v>
      </c>
      <c r="S43" s="7">
        <f t="shared" si="59"/>
        <v>10.144119988113392</v>
      </c>
      <c r="U43" s="7">
        <f t="shared" ref="U43:W43" si="60">U19/U$7*100</f>
        <v>13.982092018222609</v>
      </c>
      <c r="V43" s="7">
        <f t="shared" si="60"/>
        <v>10.829241854179008</v>
      </c>
      <c r="W43" s="7">
        <f t="shared" si="60"/>
        <v>6.8576986787171226</v>
      </c>
    </row>
    <row r="44" spans="2:23" ht="12.75" customHeight="1" x14ac:dyDescent="0.25">
      <c r="B44" s="161"/>
      <c r="C44" s="5" t="s">
        <v>12</v>
      </c>
      <c r="D44" s="6">
        <f t="shared" si="5"/>
        <v>28.298955541309677</v>
      </c>
      <c r="E44" s="7">
        <f t="shared" ref="E44:G44" si="61">E20/E$7*100</f>
        <v>31.937100009157447</v>
      </c>
      <c r="F44" s="7">
        <f t="shared" si="61"/>
        <v>29.668846920592749</v>
      </c>
      <c r="G44" s="7">
        <f t="shared" si="61"/>
        <v>26.591661756512064</v>
      </c>
      <c r="I44" s="7">
        <f t="shared" ref="I44:K44" si="62">I20/I$7*100</f>
        <v>25.224658645013243</v>
      </c>
      <c r="J44" s="7">
        <f t="shared" si="62"/>
        <v>26.980131794778188</v>
      </c>
      <c r="K44" s="7">
        <f t="shared" si="62"/>
        <v>29.351789823121926</v>
      </c>
      <c r="M44" s="7">
        <f t="shared" ref="M44:O44" si="63">M20/M$7*100</f>
        <v>27.12739186151072</v>
      </c>
      <c r="N44" s="7">
        <f t="shared" si="63"/>
        <v>28.71210061100037</v>
      </c>
      <c r="O44" s="7">
        <f t="shared" si="63"/>
        <v>33.853875773302342</v>
      </c>
      <c r="Q44" s="7">
        <f t="shared" ref="Q44:S44" si="64">Q20/Q$7*100</f>
        <v>26.957607394420592</v>
      </c>
      <c r="R44" s="7">
        <f t="shared" si="64"/>
        <v>30.331460368386765</v>
      </c>
      <c r="S44" s="7">
        <f t="shared" si="64"/>
        <v>31.058615168623998</v>
      </c>
      <c r="U44" s="7">
        <f t="shared" ref="U44:W44" si="65">U20/U$7*100</f>
        <v>27.959214218388968</v>
      </c>
      <c r="V44" s="7">
        <f t="shared" si="65"/>
        <v>29.536437202822878</v>
      </c>
      <c r="W44" s="7">
        <f t="shared" si="65"/>
        <v>30.810616056829726</v>
      </c>
    </row>
    <row r="45" spans="2:23" ht="12.75" customHeight="1" x14ac:dyDescent="0.25">
      <c r="B45" s="162"/>
      <c r="C45" s="5" t="s">
        <v>13</v>
      </c>
      <c r="D45" s="6">
        <f t="shared" si="5"/>
        <v>58.464865366792615</v>
      </c>
      <c r="E45" s="7">
        <f t="shared" ref="E45:G45" si="66">E21/E$7*100</f>
        <v>60.18184286841246</v>
      </c>
      <c r="F45" s="7">
        <f t="shared" si="66"/>
        <v>57.497420868655766</v>
      </c>
      <c r="G45" s="7">
        <f t="shared" si="66"/>
        <v>59.370188291968532</v>
      </c>
      <c r="I45" s="7">
        <f t="shared" ref="I45:K45" si="67">I21/I$7*100</f>
        <v>65.340378783550648</v>
      </c>
      <c r="J45" s="7">
        <f t="shared" si="67"/>
        <v>61.359152750023839</v>
      </c>
      <c r="K45" s="7">
        <f t="shared" si="67"/>
        <v>56.138350715190398</v>
      </c>
      <c r="M45" s="7">
        <f t="shared" ref="M45:O45" si="68">M21/M$7*100</f>
        <v>60.079781194204344</v>
      </c>
      <c r="N45" s="7">
        <f t="shared" si="68"/>
        <v>57.480065653851355</v>
      </c>
      <c r="O45" s="7">
        <f t="shared" si="68"/>
        <v>58.132966541966979</v>
      </c>
      <c r="Q45" s="7">
        <f t="shared" ref="Q45:S45" si="69">Q21/Q$7*100</f>
        <v>59.677659261318695</v>
      </c>
      <c r="R45" s="7">
        <f t="shared" si="69"/>
        <v>55.562661348859962</v>
      </c>
      <c r="S45" s="7">
        <f t="shared" si="69"/>
        <v>58.797264843262631</v>
      </c>
      <c r="U45" s="7">
        <f t="shared" ref="U45:W45" si="70">U21/U$7*100</f>
        <v>58.058693763388433</v>
      </c>
      <c r="V45" s="7">
        <f t="shared" si="70"/>
        <v>59.634320942998087</v>
      </c>
      <c r="W45" s="7">
        <f t="shared" si="70"/>
        <v>62.331685264453149</v>
      </c>
    </row>
    <row r="46" spans="2:23" ht="12.75" customHeight="1" x14ac:dyDescent="0.25">
      <c r="B46" s="160" t="s">
        <v>24</v>
      </c>
      <c r="C46" s="5" t="s">
        <v>14</v>
      </c>
      <c r="D46" s="6">
        <f t="shared" si="5"/>
        <v>10.843156197377525</v>
      </c>
      <c r="E46" s="14"/>
      <c r="F46" s="7">
        <f t="shared" ref="F46:G46" si="71">F22/F$7*100</f>
        <v>10.49743650234586</v>
      </c>
      <c r="G46" s="7">
        <f t="shared" si="71"/>
        <v>11.287467674402452</v>
      </c>
      <c r="I46" s="7">
        <f t="shared" ref="I46:K46" si="72">I22/I$7*100</f>
        <v>6.841292005912246</v>
      </c>
      <c r="J46" s="7">
        <f t="shared" si="72"/>
        <v>10.044618907119519</v>
      </c>
      <c r="K46" s="7">
        <f t="shared" si="72"/>
        <v>11.746250967690603</v>
      </c>
      <c r="M46" s="7">
        <f t="shared" ref="M46:O46" si="73">M22/M$7*100</f>
        <v>10.507094867824186</v>
      </c>
      <c r="N46" s="7">
        <f t="shared" si="73"/>
        <v>10.803726836268282</v>
      </c>
      <c r="O46" s="7">
        <f t="shared" si="73"/>
        <v>15.222287765433759</v>
      </c>
      <c r="Q46" s="7">
        <f t="shared" ref="Q46:S46" si="74">Q22/Q$7*100</f>
        <v>10.364145625108359</v>
      </c>
      <c r="R46" s="7">
        <f t="shared" si="74"/>
        <v>12.325563016765889</v>
      </c>
      <c r="S46" s="7">
        <f t="shared" si="74"/>
        <v>9.8189963246560836</v>
      </c>
      <c r="U46" s="7">
        <f t="shared" ref="U46:V46" si="75">U22/U$7*100</f>
        <v>11.346697074499822</v>
      </c>
      <c r="V46" s="7">
        <f t="shared" si="75"/>
        <v>9.4944542439658317</v>
      </c>
      <c r="W46" s="14"/>
    </row>
    <row r="47" spans="2:23" ht="12.75" customHeight="1" x14ac:dyDescent="0.25">
      <c r="B47" s="161"/>
      <c r="C47" s="5" t="s">
        <v>15</v>
      </c>
      <c r="D47" s="6">
        <f t="shared" si="5"/>
        <v>56.173091929864626</v>
      </c>
      <c r="E47" s="7">
        <f t="shared" ref="E47:G47" si="76">E23/E$7*100</f>
        <v>47.747759709403468</v>
      </c>
      <c r="F47" s="7">
        <f t="shared" si="76"/>
        <v>55.25873829355541</v>
      </c>
      <c r="G47" s="7">
        <f t="shared" si="76"/>
        <v>57.732943824780314</v>
      </c>
      <c r="H47" s="22"/>
      <c r="I47" s="7">
        <f t="shared" ref="I47:K47" si="77">I23/I$7*100</f>
        <v>54.192251690024875</v>
      </c>
      <c r="J47" s="7">
        <f t="shared" si="77"/>
        <v>58.101944105031158</v>
      </c>
      <c r="K47" s="7">
        <f t="shared" si="77"/>
        <v>55.437044577660686</v>
      </c>
      <c r="M47" s="7">
        <f t="shared" ref="M47:O47" si="78">M23/M$7*100</f>
        <v>57.681373555523464</v>
      </c>
      <c r="N47" s="7">
        <f t="shared" si="78"/>
        <v>55.223243532015687</v>
      </c>
      <c r="O47" s="7">
        <f t="shared" si="78"/>
        <v>56.393581065347895</v>
      </c>
      <c r="Q47" s="7">
        <f t="shared" ref="Q47:S47" si="79">Q23/Q$7*100</f>
        <v>57.645865158048373</v>
      </c>
      <c r="R47" s="7">
        <f t="shared" si="79"/>
        <v>52.840011684641816</v>
      </c>
      <c r="S47" s="7">
        <f t="shared" si="79"/>
        <v>56.068730913312628</v>
      </c>
      <c r="U47" s="7">
        <f t="shared" ref="U47:W47" si="80">U23/U$7*100</f>
        <v>56.259753426948919</v>
      </c>
      <c r="V47" s="7">
        <f t="shared" si="80"/>
        <v>54.690902075213643</v>
      </c>
      <c r="W47" s="7">
        <f t="shared" si="80"/>
        <v>58.783909974131809</v>
      </c>
    </row>
    <row r="48" spans="2:23" x14ac:dyDescent="0.25">
      <c r="B48" s="161"/>
      <c r="C48" s="5" t="s">
        <v>16</v>
      </c>
      <c r="D48" s="6">
        <f t="shared" si="5"/>
        <v>10.664764295905572</v>
      </c>
      <c r="E48" s="7">
        <f t="shared" ref="E48:G48" si="81">E24/E$7*100</f>
        <v>10.431526051747936</v>
      </c>
      <c r="F48" s="7">
        <f t="shared" si="81"/>
        <v>10.363244143590693</v>
      </c>
      <c r="G48" s="7">
        <f t="shared" si="81"/>
        <v>11.000773218376631</v>
      </c>
      <c r="H48" s="8"/>
      <c r="I48" s="7">
        <f t="shared" ref="I48:K48" si="82">I24/I$7*100</f>
        <v>10.289425236699168</v>
      </c>
      <c r="J48" s="7">
        <f t="shared" si="82"/>
        <v>9.1535748165711297</v>
      </c>
      <c r="K48" s="7">
        <f t="shared" si="82"/>
        <v>11.48059432367492</v>
      </c>
      <c r="M48" s="7">
        <f t="shared" ref="M48:N48" si="83">M24/M$7*100</f>
        <v>11.08823279142592</v>
      </c>
      <c r="N48" s="7">
        <f t="shared" si="83"/>
        <v>10.64717219539164</v>
      </c>
      <c r="O48" s="14"/>
      <c r="Q48" s="7">
        <f t="shared" ref="Q48:S48" si="84">Q24/Q$7*100</f>
        <v>11.045687751925099</v>
      </c>
      <c r="R48" s="7">
        <f t="shared" si="84"/>
        <v>10.354351918149863</v>
      </c>
      <c r="S48" s="7">
        <f t="shared" si="84"/>
        <v>9.1723977817267279</v>
      </c>
      <c r="U48" s="7">
        <f t="shared" ref="U48:V48" si="85">U24/U$7*100</f>
        <v>11.261488787698973</v>
      </c>
      <c r="V48" s="7">
        <f t="shared" si="85"/>
        <v>8.9558271194069956</v>
      </c>
      <c r="W48" s="14"/>
    </row>
    <row r="49" spans="2:23" x14ac:dyDescent="0.25">
      <c r="B49" s="162"/>
      <c r="C49" s="5" t="s">
        <v>17</v>
      </c>
      <c r="D49" s="6">
        <f t="shared" si="5"/>
        <v>22.318987576852319</v>
      </c>
      <c r="E49" s="7">
        <f t="shared" ref="E49:G49" si="86">E25/E$7*100</f>
        <v>32.087508005540649</v>
      </c>
      <c r="F49" s="7">
        <f t="shared" si="86"/>
        <v>23.880581060508138</v>
      </c>
      <c r="G49" s="7">
        <f t="shared" si="86"/>
        <v>19.978815282440578</v>
      </c>
      <c r="H49" s="8"/>
      <c r="I49" s="7">
        <f t="shared" ref="I49:K49" si="87">I25/I$7*100</f>
        <v>28.677031067363746</v>
      </c>
      <c r="J49" s="7">
        <f t="shared" si="87"/>
        <v>22.699862171278149</v>
      </c>
      <c r="K49" s="7">
        <f t="shared" si="87"/>
        <v>21.336110130973839</v>
      </c>
      <c r="M49" s="7">
        <f t="shared" ref="M49:O49" si="88">M25/M$7*100</f>
        <v>20.72329878522644</v>
      </c>
      <c r="N49" s="7">
        <f t="shared" si="88"/>
        <v>23.32585743632448</v>
      </c>
      <c r="O49" s="7">
        <f t="shared" si="88"/>
        <v>22.050862520589323</v>
      </c>
      <c r="Q49" s="7">
        <f t="shared" ref="Q49:S49" si="89">Q25/Q$7*100</f>
        <v>20.94430146491824</v>
      </c>
      <c r="R49" s="7">
        <f t="shared" si="89"/>
        <v>24.480073380442285</v>
      </c>
      <c r="S49" s="7">
        <f t="shared" si="89"/>
        <v>24.93987498030457</v>
      </c>
      <c r="U49" s="7">
        <f t="shared" ref="U49:W49" si="90">U25/U$7*100</f>
        <v>21.132060710852375</v>
      </c>
      <c r="V49" s="7">
        <f t="shared" si="90"/>
        <v>26.858816561413473</v>
      </c>
      <c r="W49" s="7">
        <f t="shared" si="90"/>
        <v>30.490210335441919</v>
      </c>
    </row>
    <row r="50" spans="2:23" x14ac:dyDescent="0.25">
      <c r="B50" s="8"/>
      <c r="C50" s="8"/>
      <c r="D50" s="8"/>
      <c r="E50" s="8"/>
      <c r="F50" s="8"/>
      <c r="G50" s="8"/>
      <c r="H50" s="8"/>
      <c r="I50" s="8"/>
      <c r="J50" s="8"/>
      <c r="K50" s="8"/>
      <c r="M50" s="8"/>
      <c r="N50" s="8"/>
      <c r="O50" s="8"/>
      <c r="Q50" s="8"/>
      <c r="R50" s="8"/>
      <c r="S50" s="8"/>
      <c r="U50" s="8"/>
      <c r="V50" s="8"/>
      <c r="W50" s="8"/>
    </row>
    <row r="51" spans="2:23" x14ac:dyDescent="0.25">
      <c r="B51" s="8"/>
      <c r="C51" s="8"/>
      <c r="D51" s="8"/>
      <c r="E51" s="8"/>
      <c r="F51" s="8"/>
      <c r="G51" s="8"/>
      <c r="H51" s="8"/>
      <c r="I51" s="8"/>
      <c r="J51" s="8"/>
      <c r="K51" s="8"/>
      <c r="M51" s="8"/>
      <c r="N51" s="8"/>
      <c r="O51" s="8"/>
      <c r="Q51" s="8"/>
      <c r="R51" s="8"/>
      <c r="S51" s="8"/>
      <c r="U51" s="8"/>
      <c r="V51" s="8"/>
      <c r="W51" s="8"/>
    </row>
    <row r="52" spans="2:23" x14ac:dyDescent="0.25">
      <c r="B52" s="8"/>
      <c r="C52" s="8"/>
      <c r="D52" s="8"/>
      <c r="E52" s="8"/>
      <c r="F52" s="8"/>
      <c r="G52" s="8"/>
      <c r="H52" s="8"/>
      <c r="I52" s="8"/>
      <c r="J52" s="8"/>
      <c r="K52" s="8"/>
      <c r="M52" s="8"/>
      <c r="N52" s="8"/>
      <c r="O52" s="8"/>
      <c r="Q52" s="8"/>
      <c r="R52" s="8"/>
      <c r="S52" s="8"/>
      <c r="U52" s="8"/>
      <c r="V52" s="8"/>
      <c r="W52" s="8"/>
    </row>
    <row r="53" spans="2:23" ht="12.75" customHeight="1" x14ac:dyDescent="0.25">
      <c r="B53" s="167" t="s">
        <v>29</v>
      </c>
      <c r="C53" s="167"/>
      <c r="D53" s="159" t="s">
        <v>64</v>
      </c>
      <c r="E53" s="159"/>
      <c r="F53" s="159"/>
      <c r="G53" s="159"/>
      <c r="I53" s="180" t="s">
        <v>65</v>
      </c>
      <c r="J53" s="181"/>
      <c r="K53" s="182"/>
      <c r="M53" s="180" t="s">
        <v>66</v>
      </c>
      <c r="N53" s="181"/>
      <c r="O53" s="182"/>
      <c r="Q53" s="180" t="s">
        <v>67</v>
      </c>
      <c r="R53" s="181"/>
      <c r="S53" s="182"/>
      <c r="U53" s="180" t="s">
        <v>68</v>
      </c>
      <c r="V53" s="181"/>
      <c r="W53" s="182"/>
    </row>
    <row r="54" spans="2:23" ht="25.5" customHeight="1" x14ac:dyDescent="0.25">
      <c r="B54" s="167"/>
      <c r="C54" s="167"/>
      <c r="D54" s="19" t="s">
        <v>19</v>
      </c>
      <c r="E54" s="19" t="s">
        <v>71</v>
      </c>
      <c r="F54" s="19" t="s">
        <v>72</v>
      </c>
      <c r="G54" s="19" t="s">
        <v>73</v>
      </c>
      <c r="I54" s="19" t="s">
        <v>71</v>
      </c>
      <c r="J54" s="19" t="s">
        <v>72</v>
      </c>
      <c r="K54" s="19" t="s">
        <v>73</v>
      </c>
      <c r="M54" s="19" t="s">
        <v>71</v>
      </c>
      <c r="N54" s="19" t="s">
        <v>72</v>
      </c>
      <c r="O54" s="19" t="s">
        <v>73</v>
      </c>
      <c r="Q54" s="19" t="s">
        <v>71</v>
      </c>
      <c r="R54" s="19" t="s">
        <v>72</v>
      </c>
      <c r="S54" s="19" t="s">
        <v>73</v>
      </c>
      <c r="U54" s="19" t="s">
        <v>50</v>
      </c>
      <c r="V54" s="19" t="s">
        <v>51</v>
      </c>
      <c r="W54" s="19" t="s">
        <v>52</v>
      </c>
    </row>
    <row r="55" spans="2:23" ht="12.75" customHeight="1" x14ac:dyDescent="0.25">
      <c r="B55" s="160" t="s">
        <v>21</v>
      </c>
      <c r="C55" s="4" t="s">
        <v>19</v>
      </c>
      <c r="D55" s="6">
        <v>100</v>
      </c>
      <c r="E55" s="6">
        <f>E7/$D$7*100</f>
        <v>3.2899392574637267</v>
      </c>
      <c r="F55" s="6">
        <f t="shared" ref="F55:G55" si="91">F7/$D$7*100</f>
        <v>49.7673045846063</v>
      </c>
      <c r="G55" s="6">
        <f t="shared" si="91"/>
        <v>46.942756157929978</v>
      </c>
      <c r="I55" s="6">
        <f>I7/$D7*100</f>
        <v>7.5985547736800951</v>
      </c>
      <c r="J55" s="6">
        <f t="shared" ref="J55:K55" si="92">J7/$D7*100</f>
        <v>31.169416072110511</v>
      </c>
      <c r="K55" s="6">
        <f t="shared" si="92"/>
        <v>61.232029154209421</v>
      </c>
      <c r="M55" s="6">
        <f>M7/$D7*100</f>
        <v>37.032576357873808</v>
      </c>
      <c r="N55" s="6">
        <f t="shared" ref="N55:O55" si="93">N7/$D7*100</f>
        <v>59.58895215065462</v>
      </c>
      <c r="O55" s="6">
        <f t="shared" si="93"/>
        <v>3.378471491471593</v>
      </c>
      <c r="Q55" s="6">
        <f>Q7/$D7*100</f>
        <v>62.455956479675478</v>
      </c>
      <c r="R55" s="6">
        <f t="shared" ref="R55:S55" si="94">R7/$D7*100</f>
        <v>27.275622269848281</v>
      </c>
      <c r="S55" s="6">
        <f t="shared" si="94"/>
        <v>10.268421250476306</v>
      </c>
      <c r="U55" s="6">
        <f>U7/$D7*100</f>
        <v>82.24647977302655</v>
      </c>
      <c r="V55" s="6">
        <f t="shared" ref="V55:W55" si="95">V7/$D7*100</f>
        <v>13.065895631186727</v>
      </c>
      <c r="W55" s="6">
        <f t="shared" si="95"/>
        <v>4.6876245957867217</v>
      </c>
    </row>
    <row r="56" spans="2:23" ht="12.75" customHeight="1" x14ac:dyDescent="0.25">
      <c r="B56" s="161"/>
      <c r="C56" s="5" t="s">
        <v>2</v>
      </c>
      <c r="D56" s="6">
        <v>100.00000000000001</v>
      </c>
      <c r="E56" s="7">
        <f>E8/$D8*100</f>
        <v>4.9939876904208873</v>
      </c>
      <c r="F56" s="7">
        <f t="shared" ref="F56:G56" si="96">F8/$D8*100</f>
        <v>58.507087403784787</v>
      </c>
      <c r="G56" s="7">
        <f t="shared" si="96"/>
        <v>36.49892490579434</v>
      </c>
      <c r="I56" s="7">
        <f t="shared" ref="I56:K56" si="97">I8/$D8*100</f>
        <v>10.323581967080802</v>
      </c>
      <c r="J56" s="7">
        <f t="shared" si="97"/>
        <v>33.664366765191396</v>
      </c>
      <c r="K56" s="7">
        <f t="shared" si="97"/>
        <v>56.012051267727777</v>
      </c>
      <c r="M56" s="7">
        <f t="shared" ref="M56:O56" si="98">M8/$D8*100</f>
        <v>33.028570595331516</v>
      </c>
      <c r="N56" s="7">
        <f t="shared" si="98"/>
        <v>62.508647327526567</v>
      </c>
      <c r="O56" s="7">
        <f t="shared" si="98"/>
        <v>4.4627820771419753</v>
      </c>
      <c r="Q56" s="7">
        <f t="shared" ref="Q56:S56" si="99">Q8/$D8*100</f>
        <v>61.205995099777468</v>
      </c>
      <c r="R56" s="7">
        <f t="shared" si="99"/>
        <v>28.258249579230853</v>
      </c>
      <c r="S56" s="7">
        <f t="shared" si="99"/>
        <v>10.535755320991701</v>
      </c>
      <c r="U56" s="7">
        <f t="shared" ref="U56:W56" si="100">U8/$D8*100</f>
        <v>76.630535985892621</v>
      </c>
      <c r="V56" s="7">
        <f t="shared" si="100"/>
        <v>16.707248212233782</v>
      </c>
      <c r="W56" s="7">
        <f t="shared" si="100"/>
        <v>6.6622158018735469</v>
      </c>
    </row>
    <row r="57" spans="2:23" ht="12.75" customHeight="1" x14ac:dyDescent="0.25">
      <c r="B57" s="162"/>
      <c r="C57" s="5" t="s">
        <v>3</v>
      </c>
      <c r="D57" s="6">
        <v>100</v>
      </c>
      <c r="E57" s="7">
        <f t="shared" ref="E57:G57" si="101">E9/$D9*100</f>
        <v>1.6408284516544271</v>
      </c>
      <c r="F57" s="7">
        <f t="shared" si="101"/>
        <v>41.309287776643856</v>
      </c>
      <c r="G57" s="7">
        <f t="shared" si="101"/>
        <v>57.049883771701715</v>
      </c>
      <c r="I57" s="7">
        <f t="shared" ref="I57:K57" si="102">I9/$D9*100</f>
        <v>4.9613810268266985</v>
      </c>
      <c r="J57" s="7">
        <f t="shared" si="102"/>
        <v>28.754901279956997</v>
      </c>
      <c r="K57" s="7">
        <f t="shared" si="102"/>
        <v>66.283717693216389</v>
      </c>
      <c r="M57" s="7">
        <f t="shared" ref="M57:O57" si="103">M9/$D9*100</f>
        <v>40.907495076042188</v>
      </c>
      <c r="N57" s="7">
        <f t="shared" si="103"/>
        <v>56.763386413950066</v>
      </c>
      <c r="O57" s="7">
        <f t="shared" si="103"/>
        <v>2.3291185100077181</v>
      </c>
      <c r="Q57" s="7">
        <f t="shared" ref="Q57:S57" si="104">Q9/$D9*100</f>
        <v>63.665619760699087</v>
      </c>
      <c r="R57" s="7">
        <f t="shared" si="104"/>
        <v>26.324674349210831</v>
      </c>
      <c r="S57" s="7">
        <f t="shared" si="104"/>
        <v>10.009705890090181</v>
      </c>
      <c r="U57" s="7">
        <f t="shared" ref="U57:W57" si="105">U9/$D9*100</f>
        <v>87.681368479862371</v>
      </c>
      <c r="V57" s="7">
        <f t="shared" si="105"/>
        <v>9.5419383462723673</v>
      </c>
      <c r="W57" s="7">
        <f t="shared" si="105"/>
        <v>2.7766931738652985</v>
      </c>
    </row>
    <row r="58" spans="2:23" ht="12.75" customHeight="1" x14ac:dyDescent="0.25">
      <c r="B58" s="160" t="s">
        <v>22</v>
      </c>
      <c r="C58" s="5" t="s">
        <v>4</v>
      </c>
      <c r="D58" s="6">
        <v>100</v>
      </c>
      <c r="E58" s="7">
        <f t="shared" ref="E58:G58" si="106">E10/$D10*100</f>
        <v>5.076967955569228</v>
      </c>
      <c r="F58" s="7">
        <f t="shared" si="106"/>
        <v>57.379291895324236</v>
      </c>
      <c r="G58" s="7">
        <f t="shared" si="106"/>
        <v>37.543740149106533</v>
      </c>
      <c r="I58" s="7">
        <f t="shared" ref="I58:K58" si="107">I10/$D10*100</f>
        <v>10.012929630230953</v>
      </c>
      <c r="J58" s="7">
        <f t="shared" si="107"/>
        <v>48.482859703224953</v>
      </c>
      <c r="K58" s="7">
        <f t="shared" si="107"/>
        <v>41.504210666544083</v>
      </c>
      <c r="M58" s="7">
        <f t="shared" ref="M58:O58" si="108">M10/$D10*100</f>
        <v>19.558308919082648</v>
      </c>
      <c r="N58" s="7">
        <f t="shared" si="108"/>
        <v>73.316980289321677</v>
      </c>
      <c r="O58" s="7">
        <f t="shared" si="108"/>
        <v>7.124710791595767</v>
      </c>
      <c r="Q58" s="7">
        <f t="shared" ref="Q58:S58" si="109">Q10/$D10*100</f>
        <v>53.866850638894661</v>
      </c>
      <c r="R58" s="7">
        <f t="shared" si="109"/>
        <v>38.267288980850388</v>
      </c>
      <c r="S58" s="7">
        <f t="shared" si="109"/>
        <v>7.8658603802549338</v>
      </c>
      <c r="U58" s="7">
        <f t="shared" ref="U58:W58" si="110">U10/$D10*100</f>
        <v>66.327938060563838</v>
      </c>
      <c r="V58" s="7">
        <f t="shared" si="110"/>
        <v>25.183732741240583</v>
      </c>
      <c r="W58" s="7">
        <f t="shared" si="110"/>
        <v>8.4883291981956344</v>
      </c>
    </row>
    <row r="59" spans="2:23" ht="12.75" customHeight="1" x14ac:dyDescent="0.25">
      <c r="B59" s="161"/>
      <c r="C59" s="5" t="s">
        <v>5</v>
      </c>
      <c r="D59" s="6">
        <v>100</v>
      </c>
      <c r="E59" s="7">
        <f t="shared" ref="E59:G59" si="111">E11/$D11*100</f>
        <v>3.9856172169600126</v>
      </c>
      <c r="F59" s="7">
        <f t="shared" si="111"/>
        <v>53.327392527837738</v>
      </c>
      <c r="G59" s="7">
        <f t="shared" si="111"/>
        <v>42.686990255202254</v>
      </c>
      <c r="I59" s="7">
        <f t="shared" ref="I59:K59" si="112">I11/$D11*100</f>
        <v>9.8624235172062509</v>
      </c>
      <c r="J59" s="7">
        <f t="shared" si="112"/>
        <v>42.041802472148312</v>
      </c>
      <c r="K59" s="7">
        <f t="shared" si="112"/>
        <v>48.095774010645393</v>
      </c>
      <c r="M59" s="7">
        <f t="shared" ref="M59:O59" si="113">M11/$D11*100</f>
        <v>33.612640585467368</v>
      </c>
      <c r="N59" s="7">
        <f t="shared" si="113"/>
        <v>63.129075163449386</v>
      </c>
      <c r="O59" s="7">
        <f t="shared" si="113"/>
        <v>3.2582842510831469</v>
      </c>
      <c r="Q59" s="7">
        <f t="shared" ref="Q59:S59" si="114">Q11/$D11*100</f>
        <v>58.856601885660339</v>
      </c>
      <c r="R59" s="7">
        <f t="shared" si="114"/>
        <v>33.384983735546797</v>
      </c>
      <c r="S59" s="7">
        <f t="shared" si="114"/>
        <v>7.7584143787927839</v>
      </c>
      <c r="U59" s="7">
        <f t="shared" ref="U59:W59" si="115">U11/$D11*100</f>
        <v>78.557799376810749</v>
      </c>
      <c r="V59" s="7">
        <f t="shared" si="115"/>
        <v>16.263652042460532</v>
      </c>
      <c r="W59" s="7">
        <f t="shared" si="115"/>
        <v>5.1785485807285179</v>
      </c>
    </row>
    <row r="60" spans="2:23" ht="12.75" customHeight="1" x14ac:dyDescent="0.25">
      <c r="B60" s="161"/>
      <c r="C60" s="5" t="s">
        <v>6</v>
      </c>
      <c r="D60" s="6">
        <v>100.00000000000001</v>
      </c>
      <c r="E60" s="7">
        <f t="shared" ref="E60:G60" si="116">E12/$D12*100</f>
        <v>3.1862819916505423</v>
      </c>
      <c r="F60" s="7">
        <f t="shared" si="116"/>
        <v>51.699499908810743</v>
      </c>
      <c r="G60" s="7">
        <f t="shared" si="116"/>
        <v>45.114218099538732</v>
      </c>
      <c r="I60" s="7">
        <f t="shared" ref="I60:K60" si="117">I12/$D12*100</f>
        <v>9.5761443026340451</v>
      </c>
      <c r="J60" s="7">
        <f t="shared" si="117"/>
        <v>28.787073046747441</v>
      </c>
      <c r="K60" s="7">
        <f t="shared" si="117"/>
        <v>61.636782650618493</v>
      </c>
      <c r="M60" s="7">
        <f t="shared" ref="M60:O60" si="118">M12/$D12*100</f>
        <v>36.871091667677163</v>
      </c>
      <c r="N60" s="7">
        <f t="shared" si="118"/>
        <v>60.822063373250565</v>
      </c>
      <c r="O60" s="7">
        <f t="shared" si="118"/>
        <v>2.3068449590722793</v>
      </c>
      <c r="Q60" s="7">
        <f t="shared" ref="Q60:S60" si="119">Q12/$D12*100</f>
        <v>61.800828234663875</v>
      </c>
      <c r="R60" s="7">
        <f t="shared" si="119"/>
        <v>25.753993768869709</v>
      </c>
      <c r="S60" s="7">
        <f t="shared" si="119"/>
        <v>12.445177996466397</v>
      </c>
      <c r="U60" s="7">
        <f t="shared" ref="U60:W60" si="120">U12/$D12*100</f>
        <v>84.915199972359318</v>
      </c>
      <c r="V60" s="7">
        <f t="shared" si="120"/>
        <v>10.685926053706975</v>
      </c>
      <c r="W60" s="7">
        <f t="shared" si="120"/>
        <v>4.3988739739335685</v>
      </c>
    </row>
    <row r="61" spans="2:23" ht="12.75" customHeight="1" x14ac:dyDescent="0.25">
      <c r="B61" s="162"/>
      <c r="C61" s="5" t="s">
        <v>7</v>
      </c>
      <c r="D61" s="6">
        <v>100</v>
      </c>
      <c r="E61" s="7">
        <f t="shared" ref="E61:G61" si="121">E13/$D13*100</f>
        <v>1.7487807299861899</v>
      </c>
      <c r="F61" s="7">
        <f t="shared" si="121"/>
        <v>40.63988573847071</v>
      </c>
      <c r="G61" s="7">
        <f t="shared" si="121"/>
        <v>57.611333531543096</v>
      </c>
      <c r="I61" s="7">
        <f t="shared" ref="I61:K61" si="122">I13/$D13*100</f>
        <v>2.6009056082307151</v>
      </c>
      <c r="J61" s="7">
        <f t="shared" si="122"/>
        <v>14.165631216539747</v>
      </c>
      <c r="K61" s="7">
        <f t="shared" si="122"/>
        <v>83.233463175229502</v>
      </c>
      <c r="M61" s="7">
        <f t="shared" ref="M61:N61" si="123">M13/$D13*100</f>
        <v>50.447558769185477</v>
      </c>
      <c r="N61" s="7">
        <f t="shared" si="123"/>
        <v>47.39836468428755</v>
      </c>
      <c r="O61" s="14"/>
      <c r="Q61" s="7">
        <f t="shared" ref="Q61:S61" si="124">Q13/$D13*100</f>
        <v>71.081236301813959</v>
      </c>
      <c r="R61" s="7">
        <f t="shared" si="124"/>
        <v>17.11905641690047</v>
      </c>
      <c r="S61" s="7">
        <f t="shared" si="124"/>
        <v>11.799707281285617</v>
      </c>
      <c r="U61" s="7">
        <f t="shared" ref="U61:W61" si="125">U13/$D13*100</f>
        <v>92.445493815166245</v>
      </c>
      <c r="V61" s="7">
        <f t="shared" si="125"/>
        <v>5.298697079172678</v>
      </c>
      <c r="W61" s="7">
        <f t="shared" si="125"/>
        <v>2.2558091056609895</v>
      </c>
    </row>
    <row r="62" spans="2:23" ht="12.75" customHeight="1" x14ac:dyDescent="0.25">
      <c r="B62" s="160" t="s">
        <v>23</v>
      </c>
      <c r="C62" s="5" t="s">
        <v>8</v>
      </c>
      <c r="D62" s="6">
        <v>99.999999999999986</v>
      </c>
      <c r="E62" s="7">
        <f t="shared" ref="E62:G62" si="126">E14/$D14*100</f>
        <v>4.6945900297991257</v>
      </c>
      <c r="F62" s="7">
        <f t="shared" si="126"/>
        <v>49.764460427266712</v>
      </c>
      <c r="G62" s="7">
        <f t="shared" si="126"/>
        <v>45.54094954293415</v>
      </c>
      <c r="I62" s="7">
        <f t="shared" ref="I62:K62" si="127">I14/$D14*100</f>
        <v>9.1795834798169622</v>
      </c>
      <c r="J62" s="7">
        <f t="shared" si="127"/>
        <v>27.175751659834045</v>
      </c>
      <c r="K62" s="7">
        <f t="shared" si="127"/>
        <v>63.644664860348996</v>
      </c>
      <c r="M62" s="7">
        <f t="shared" ref="M62:O62" si="128">M14/$D14*100</f>
        <v>37.194551813479556</v>
      </c>
      <c r="N62" s="7">
        <f t="shared" si="128"/>
        <v>57.940692402775987</v>
      </c>
      <c r="O62" s="7">
        <f t="shared" si="128"/>
        <v>4.8647557837444548</v>
      </c>
      <c r="Q62" s="7">
        <f t="shared" ref="Q62:S62" si="129">Q14/$D14*100</f>
        <v>60.88627547326525</v>
      </c>
      <c r="R62" s="7">
        <f t="shared" si="129"/>
        <v>26.693766544295894</v>
      </c>
      <c r="S62" s="7">
        <f t="shared" si="129"/>
        <v>12.419957982438881</v>
      </c>
      <c r="U62" s="7">
        <f t="shared" ref="U62:W62" si="130">U14/$D14*100</f>
        <v>79.56826370800853</v>
      </c>
      <c r="V62" s="7">
        <f t="shared" si="130"/>
        <v>14.038250763262514</v>
      </c>
      <c r="W62" s="7">
        <f t="shared" si="130"/>
        <v>6.3934855287289452</v>
      </c>
    </row>
    <row r="63" spans="2:23" ht="12.75" customHeight="1" x14ac:dyDescent="0.25">
      <c r="B63" s="161"/>
      <c r="C63" s="5" t="s">
        <v>9</v>
      </c>
      <c r="D63" s="6">
        <v>100</v>
      </c>
      <c r="E63" s="7">
        <f t="shared" ref="E63:G63" si="131">E15/$D15*100</f>
        <v>2.3343437239141216</v>
      </c>
      <c r="F63" s="7">
        <f t="shared" si="131"/>
        <v>53.227215323548634</v>
      </c>
      <c r="G63" s="7">
        <f t="shared" si="131"/>
        <v>44.438440952537242</v>
      </c>
      <c r="I63" s="7">
        <f t="shared" ref="I63:K63" si="132">I15/$D15*100</f>
        <v>6.4444716476660364</v>
      </c>
      <c r="J63" s="7">
        <f t="shared" si="132"/>
        <v>32.232307765345794</v>
      </c>
      <c r="K63" s="7">
        <f t="shared" si="132"/>
        <v>61.323220586988192</v>
      </c>
      <c r="M63" s="7">
        <f t="shared" ref="M63:O63" si="133">M15/$D15*100</f>
        <v>38.704501942956931</v>
      </c>
      <c r="N63" s="7">
        <f t="shared" si="133"/>
        <v>58.596175213861066</v>
      </c>
      <c r="O63" s="7">
        <f t="shared" si="133"/>
        <v>2.6993228431820455</v>
      </c>
      <c r="Q63" s="7">
        <f t="shared" ref="Q63:S63" si="134">Q15/$D15*100</f>
        <v>63.766940612207456</v>
      </c>
      <c r="R63" s="7">
        <f t="shared" si="134"/>
        <v>28.459208573711681</v>
      </c>
      <c r="S63" s="7">
        <f t="shared" si="134"/>
        <v>7.773850814080836</v>
      </c>
      <c r="U63" s="7">
        <f t="shared" ref="U63:W63" si="135">U15/$D15*100</f>
        <v>82.769824160818629</v>
      </c>
      <c r="V63" s="7">
        <f t="shared" si="135"/>
        <v>13.592104789186276</v>
      </c>
      <c r="W63" s="7">
        <f t="shared" si="135"/>
        <v>3.6380710499950313</v>
      </c>
    </row>
    <row r="64" spans="2:23" ht="12.75" customHeight="1" x14ac:dyDescent="0.25">
      <c r="B64" s="161"/>
      <c r="C64" s="5" t="s">
        <v>10</v>
      </c>
      <c r="D64" s="6">
        <v>97.998881145032271</v>
      </c>
      <c r="E64" s="14"/>
      <c r="F64" s="7">
        <f t="shared" ref="F64:G64" si="136">F16/$D16*100</f>
        <v>46.832978573614426</v>
      </c>
      <c r="G64" s="7">
        <f t="shared" si="136"/>
        <v>51.165902571417853</v>
      </c>
      <c r="I64" s="7">
        <f t="shared" ref="I64:K64" si="137">I16/$D16*100</f>
        <v>6.3414234570632804</v>
      </c>
      <c r="J64" s="7">
        <f t="shared" si="137"/>
        <v>36.248209588759991</v>
      </c>
      <c r="K64" s="7">
        <f t="shared" si="137"/>
        <v>57.410366954176673</v>
      </c>
      <c r="M64" s="7">
        <f t="shared" ref="M64:N64" si="138">M16/$D16*100</f>
        <v>34.807907242506388</v>
      </c>
      <c r="N64" s="7">
        <f t="shared" si="138"/>
        <v>63.569457293066058</v>
      </c>
      <c r="O64" s="14"/>
      <c r="Q64" s="7">
        <f t="shared" ref="Q64:S64" si="139">Q16/$D16*100</f>
        <v>64.1551936873188</v>
      </c>
      <c r="R64" s="7">
        <f t="shared" si="139"/>
        <v>27.460137660331164</v>
      </c>
      <c r="S64" s="7">
        <f t="shared" si="139"/>
        <v>8.3846686523499585</v>
      </c>
      <c r="U64" s="7">
        <f t="shared" ref="U64:V64" si="140">U16/$D16*100</f>
        <v>87.286210925588946</v>
      </c>
      <c r="V64" s="7">
        <f t="shared" si="140"/>
        <v>9.7034930876418599</v>
      </c>
      <c r="W64" s="14"/>
    </row>
    <row r="65" spans="2:23" ht="12.75" customHeight="1" x14ac:dyDescent="0.25">
      <c r="B65" s="160" t="s">
        <v>38</v>
      </c>
      <c r="C65" s="5" t="s">
        <v>37</v>
      </c>
      <c r="D65" s="6">
        <v>99.999999999999972</v>
      </c>
      <c r="E65" s="7">
        <f t="shared" ref="E65:G65" si="141">E17/$D17*100</f>
        <v>3.3026882459279636</v>
      </c>
      <c r="F65" s="7">
        <f t="shared" si="141"/>
        <v>49.953594901931211</v>
      </c>
      <c r="G65" s="7">
        <f t="shared" si="141"/>
        <v>46.743716852140807</v>
      </c>
      <c r="I65" s="7">
        <f t="shared" ref="I65:K65" si="142">I17/$D17*100</f>
        <v>7.7011436636502157</v>
      </c>
      <c r="J65" s="7">
        <f t="shared" si="142"/>
        <v>30.548699856901518</v>
      </c>
      <c r="K65" s="7">
        <f t="shared" si="142"/>
        <v>61.750156479448307</v>
      </c>
      <c r="M65" s="7">
        <f t="shared" ref="M65:O65" si="143">M17/$D17*100</f>
        <v>37.542124055410738</v>
      </c>
      <c r="N65" s="7">
        <f t="shared" si="143"/>
        <v>59.012408923846181</v>
      </c>
      <c r="O65" s="7">
        <f t="shared" si="143"/>
        <v>3.4454670207431146</v>
      </c>
      <c r="Q65" s="7">
        <f t="shared" ref="Q65:S65" si="144">Q17/$D17*100</f>
        <v>63.183215896878664</v>
      </c>
      <c r="R65" s="7">
        <f t="shared" si="144"/>
        <v>27.084795264857885</v>
      </c>
      <c r="S65" s="7">
        <f t="shared" si="144"/>
        <v>9.7319888382635327</v>
      </c>
      <c r="U65" s="7">
        <f t="shared" ref="U65:W65" si="145">U17/$D17*100</f>
        <v>83.181520451259345</v>
      </c>
      <c r="V65" s="7">
        <f t="shared" si="145"/>
        <v>12.387743004685092</v>
      </c>
      <c r="W65" s="7">
        <f t="shared" si="145"/>
        <v>4.4307365440557183</v>
      </c>
    </row>
    <row r="66" spans="2:23" ht="12.75" customHeight="1" x14ac:dyDescent="0.25">
      <c r="B66" s="162"/>
      <c r="C66" s="5" t="s">
        <v>20</v>
      </c>
      <c r="D66" s="6">
        <v>100</v>
      </c>
      <c r="E66" s="14"/>
      <c r="F66" s="7">
        <f t="shared" ref="F66:G66" si="146">F18/$D18*100</f>
        <v>46.961997975925691</v>
      </c>
      <c r="G66" s="7">
        <f t="shared" si="146"/>
        <v>49.940047095728133</v>
      </c>
      <c r="I66" s="14"/>
      <c r="J66" s="7">
        <f t="shared" ref="J66:K66" si="147">J18/$D18*100</f>
        <v>40.516650676924264</v>
      </c>
      <c r="K66" s="7">
        <f t="shared" si="147"/>
        <v>53.429659012256948</v>
      </c>
      <c r="M66" s="7">
        <f t="shared" ref="M66:N66" si="148">M18/$D18*100</f>
        <v>29.359405020442193</v>
      </c>
      <c r="N66" s="7">
        <f t="shared" si="148"/>
        <v>68.270995037162393</v>
      </c>
      <c r="O66" s="14"/>
      <c r="Q66" s="7">
        <f t="shared" ref="Q66:S66" si="149">Q18/$D18*100</f>
        <v>51.504310261009714</v>
      </c>
      <c r="R66" s="7">
        <f t="shared" si="149"/>
        <v>30.1492459015079</v>
      </c>
      <c r="S66" s="7">
        <f t="shared" si="149"/>
        <v>18.346443837482386</v>
      </c>
      <c r="U66" s="7">
        <f t="shared" ref="U66:V66" si="150">U18/$D18*100</f>
        <v>68.165899355867211</v>
      </c>
      <c r="V66" s="7">
        <f t="shared" si="150"/>
        <v>23.278053043004018</v>
      </c>
      <c r="W66" s="14"/>
    </row>
    <row r="67" spans="2:23" ht="12.75" customHeight="1" x14ac:dyDescent="0.25">
      <c r="B67" s="160" t="s">
        <v>25</v>
      </c>
      <c r="C67" s="5" t="s">
        <v>11</v>
      </c>
      <c r="D67" s="6">
        <v>100.00000000000001</v>
      </c>
      <c r="E67" s="7">
        <f t="shared" ref="E67:G67" si="151">E19/$D19*100</f>
        <v>1.9588885158911471</v>
      </c>
      <c r="F67" s="7">
        <f t="shared" si="151"/>
        <v>48.254126470736111</v>
      </c>
      <c r="G67" s="7">
        <f t="shared" si="151"/>
        <v>49.786985013372757</v>
      </c>
      <c r="I67" s="7">
        <f t="shared" ref="I67:K67" si="152">I19/$D19*100</f>
        <v>5.4163727605169596</v>
      </c>
      <c r="J67" s="7">
        <f t="shared" si="152"/>
        <v>27.459411753051828</v>
      </c>
      <c r="K67" s="7">
        <f t="shared" si="152"/>
        <v>67.124215486431268</v>
      </c>
      <c r="M67" s="7">
        <f t="shared" ref="M67:O67" si="153">M19/$D19*100</f>
        <v>35.792152505498869</v>
      </c>
      <c r="N67" s="7">
        <f t="shared" si="153"/>
        <v>62.162527269792193</v>
      </c>
      <c r="O67" s="7">
        <f t="shared" si="153"/>
        <v>2.0453202247090254</v>
      </c>
      <c r="Q67" s="7">
        <f t="shared" ref="Q67:S67" si="154">Q19/$D19*100</f>
        <v>63.062549873064491</v>
      </c>
      <c r="R67" s="7">
        <f t="shared" si="154"/>
        <v>29.067800091972906</v>
      </c>
      <c r="S67" s="7">
        <f t="shared" si="154"/>
        <v>7.8696500349626692</v>
      </c>
      <c r="U67" s="7">
        <f t="shared" ref="U67:W67" si="155">U19/$D19*100</f>
        <v>86.881405908543456</v>
      </c>
      <c r="V67" s="7">
        <f t="shared" si="155"/>
        <v>10.689923644066948</v>
      </c>
      <c r="W67" s="7">
        <f t="shared" si="155"/>
        <v>2.4286704473896297</v>
      </c>
    </row>
    <row r="68" spans="2:23" ht="12.75" customHeight="1" x14ac:dyDescent="0.25">
      <c r="B68" s="161"/>
      <c r="C68" s="5" t="s">
        <v>12</v>
      </c>
      <c r="D68" s="6">
        <v>100.00000000000001</v>
      </c>
      <c r="E68" s="7">
        <f t="shared" ref="E68:G68" si="156">E20/$D20*100</f>
        <v>3.7128974225318552</v>
      </c>
      <c r="F68" s="7">
        <f t="shared" si="156"/>
        <v>52.176432420475962</v>
      </c>
      <c r="G68" s="7">
        <f t="shared" si="156"/>
        <v>44.1106701569922</v>
      </c>
      <c r="I68" s="7">
        <f t="shared" ref="I68:K68" si="157">I20/$D20*100</f>
        <v>6.77307507274333</v>
      </c>
      <c r="J68" s="7">
        <f t="shared" si="157"/>
        <v>29.716819490536565</v>
      </c>
      <c r="K68" s="7">
        <f t="shared" si="157"/>
        <v>63.510105436720011</v>
      </c>
      <c r="M68" s="7">
        <f t="shared" ref="M68:O68" si="158">M20/$D20*100</f>
        <v>35.499444812897408</v>
      </c>
      <c r="N68" s="7">
        <f t="shared" si="158"/>
        <v>60.458909409435414</v>
      </c>
      <c r="O68" s="7">
        <f t="shared" si="158"/>
        <v>4.0416457776670835</v>
      </c>
      <c r="Q68" s="7">
        <f t="shared" ref="Q68:S68" si="159">Q20/$D20*100</f>
        <v>59.49559345977864</v>
      </c>
      <c r="R68" s="7">
        <f t="shared" si="159"/>
        <v>29.234628631198689</v>
      </c>
      <c r="S68" s="7">
        <f t="shared" si="159"/>
        <v>11.269777909022597</v>
      </c>
      <c r="U68" s="7">
        <f t="shared" ref="U68:W68" si="160">U20/$D20*100</f>
        <v>81.259074856160623</v>
      </c>
      <c r="V68" s="7">
        <f t="shared" si="160"/>
        <v>13.637252627427685</v>
      </c>
      <c r="W68" s="7">
        <f t="shared" si="160"/>
        <v>5.1036725164116143</v>
      </c>
    </row>
    <row r="69" spans="2:23" ht="12.75" customHeight="1" x14ac:dyDescent="0.25">
      <c r="B69" s="162"/>
      <c r="C69" s="5" t="s">
        <v>13</v>
      </c>
      <c r="D69" s="6">
        <v>99.999999999999986</v>
      </c>
      <c r="E69" s="7">
        <f t="shared" ref="E69:G69" si="161">E21/$D21*100</f>
        <v>3.3865571432883566</v>
      </c>
      <c r="F69" s="7">
        <f t="shared" si="161"/>
        <v>48.943782547816909</v>
      </c>
      <c r="G69" s="7">
        <f t="shared" si="161"/>
        <v>47.66966030889472</v>
      </c>
      <c r="I69" s="7">
        <f t="shared" ref="I69:K69" si="162">I21/$D21*100</f>
        <v>8.4921506960626036</v>
      </c>
      <c r="J69" s="7">
        <f t="shared" si="162"/>
        <v>32.712449603689194</v>
      </c>
      <c r="K69" s="7">
        <f t="shared" si="162"/>
        <v>58.795399700248232</v>
      </c>
      <c r="M69" s="7">
        <f t="shared" ref="M69:O69" si="163">M21/$D21*100</f>
        <v>38.055489748932978</v>
      </c>
      <c r="N69" s="7">
        <f t="shared" si="163"/>
        <v>58.585217983060566</v>
      </c>
      <c r="O69" s="7">
        <f t="shared" si="163"/>
        <v>3.3592922680064987</v>
      </c>
      <c r="Q69" s="7">
        <f t="shared" ref="Q69:S69" si="164">Q21/$D21*100</f>
        <v>63.751541481370509</v>
      </c>
      <c r="R69" s="7">
        <f t="shared" si="164"/>
        <v>25.921656600953941</v>
      </c>
      <c r="S69" s="7">
        <f t="shared" si="164"/>
        <v>10.326801917675626</v>
      </c>
      <c r="U69" s="7">
        <f t="shared" ref="U69:W69" si="165">U21/$D21*100</f>
        <v>81.675090711336608</v>
      </c>
      <c r="V69" s="7">
        <f t="shared" si="165"/>
        <v>13.327248914190932</v>
      </c>
      <c r="W69" s="7">
        <f t="shared" si="165"/>
        <v>4.9976603744724706</v>
      </c>
    </row>
    <row r="70" spans="2:23" ht="12.75" customHeight="1" x14ac:dyDescent="0.25">
      <c r="B70" s="183" t="s">
        <v>24</v>
      </c>
      <c r="C70" s="5" t="s">
        <v>14</v>
      </c>
      <c r="D70" s="6">
        <v>100</v>
      </c>
      <c r="E70" s="14"/>
      <c r="F70" s="7">
        <f t="shared" ref="F70:G70" si="166">F22/$D22*100</f>
        <v>48.180539896323076</v>
      </c>
      <c r="G70" s="7">
        <f t="shared" si="166"/>
        <v>48.866292529120074</v>
      </c>
      <c r="I70" s="7">
        <f t="shared" ref="I70:K70" si="167">I22/$D22*100</f>
        <v>4.7941698047508137</v>
      </c>
      <c r="J70" s="7">
        <f t="shared" si="167"/>
        <v>28.873964397701616</v>
      </c>
      <c r="K70" s="7">
        <f t="shared" si="167"/>
        <v>66.331865797547522</v>
      </c>
      <c r="M70" s="7">
        <f t="shared" ref="M70:O70" si="168">M22/$D22*100</f>
        <v>35.884827803756096</v>
      </c>
      <c r="N70" s="7">
        <f t="shared" si="168"/>
        <v>59.372266688442267</v>
      </c>
      <c r="O70" s="7">
        <f t="shared" si="168"/>
        <v>4.7429055078015878</v>
      </c>
      <c r="Q70" s="7">
        <f t="shared" ref="Q70:S70" si="169">Q22/$D22*100</f>
        <v>59.696883114838862</v>
      </c>
      <c r="R70" s="7">
        <f t="shared" si="169"/>
        <v>31.004570531763324</v>
      </c>
      <c r="S70" s="7">
        <f t="shared" si="169"/>
        <v>9.2985463533977786</v>
      </c>
      <c r="U70" s="7">
        <f t="shared" ref="U70:V70" si="170">U22/$D22*100</f>
        <v>86.065890266730179</v>
      </c>
      <c r="V70" s="7">
        <f t="shared" si="170"/>
        <v>11.440723159253068</v>
      </c>
      <c r="W70" s="14"/>
    </row>
    <row r="71" spans="2:23" x14ac:dyDescent="0.25">
      <c r="B71" s="183"/>
      <c r="C71" s="5" t="s">
        <v>15</v>
      </c>
      <c r="D71" s="6">
        <v>100</v>
      </c>
      <c r="E71" s="7">
        <f t="shared" ref="E71:G71" si="171">E23/$D23*100</f>
        <v>2.7964853585065934</v>
      </c>
      <c r="F71" s="7">
        <f t="shared" si="171"/>
        <v>48.957220710764012</v>
      </c>
      <c r="G71" s="7">
        <f t="shared" si="171"/>
        <v>48.246293930729387</v>
      </c>
      <c r="H71" s="8"/>
      <c r="I71" s="7">
        <f t="shared" ref="I71:K71" si="172">I23/$D23*100</f>
        <v>7.3306057870171459</v>
      </c>
      <c r="J71" s="7">
        <f t="shared" si="172"/>
        <v>32.239700685683609</v>
      </c>
      <c r="K71" s="7">
        <f t="shared" si="172"/>
        <v>60.429693527299257</v>
      </c>
      <c r="M71" s="7">
        <f t="shared" ref="M71:O71" si="173">M23/$D23*100</f>
        <v>38.026923518630561</v>
      </c>
      <c r="N71" s="7">
        <f t="shared" si="173"/>
        <v>58.581343902910923</v>
      </c>
      <c r="O71" s="7">
        <f t="shared" si="173"/>
        <v>3.3917325784585706</v>
      </c>
      <c r="Q71" s="7">
        <f t="shared" ref="Q71:S71" si="174">Q23/$D23*100</f>
        <v>64.093456882158605</v>
      </c>
      <c r="R71" s="7">
        <f t="shared" si="174"/>
        <v>25.657199024118825</v>
      </c>
      <c r="S71" s="7">
        <f t="shared" si="174"/>
        <v>10.249344093722645</v>
      </c>
      <c r="U71" s="7">
        <f t="shared" ref="U71:W71" si="175">U23/$D23*100</f>
        <v>82.373366202492505</v>
      </c>
      <c r="V71" s="7">
        <f t="shared" si="175"/>
        <v>12.721137362037982</v>
      </c>
      <c r="W71" s="7">
        <f t="shared" si="175"/>
        <v>4.9054964354695221</v>
      </c>
    </row>
    <row r="72" spans="2:23" x14ac:dyDescent="0.25">
      <c r="B72" s="183"/>
      <c r="C72" s="5" t="s">
        <v>16</v>
      </c>
      <c r="D72" s="6">
        <v>100</v>
      </c>
      <c r="E72" s="7">
        <f t="shared" ref="E72:G72" si="176">E24/$D24*100</f>
        <v>3.2179883324825984</v>
      </c>
      <c r="F72" s="7">
        <f t="shared" si="176"/>
        <v>48.360255648286845</v>
      </c>
      <c r="G72" s="7">
        <f t="shared" si="176"/>
        <v>48.42175601923055</v>
      </c>
      <c r="I72" s="7">
        <f t="shared" ref="I72:K72" si="177">I24/$D24*100</f>
        <v>7.3311288539927393</v>
      </c>
      <c r="J72" s="7">
        <f t="shared" si="177"/>
        <v>26.752732089394172</v>
      </c>
      <c r="K72" s="7">
        <f t="shared" si="177"/>
        <v>65.916139056613062</v>
      </c>
      <c r="M72" s="7">
        <f t="shared" ref="M72:N72" si="178">M24/$D24*100</f>
        <v>38.503038241549184</v>
      </c>
      <c r="N72" s="7">
        <f t="shared" si="178"/>
        <v>59.490656979128268</v>
      </c>
      <c r="O72" s="14"/>
      <c r="Q72" s="7">
        <f t="shared" ref="Q72:S72" si="179">Q24/$D24*100</f>
        <v>64.686754848128587</v>
      </c>
      <c r="R72" s="7">
        <f t="shared" si="179"/>
        <v>26.481728421973859</v>
      </c>
      <c r="S72" s="7">
        <f t="shared" si="179"/>
        <v>8.8315167298975812</v>
      </c>
      <c r="U72" s="7">
        <f t="shared" ref="U72:V72" si="180">U24/$D24*100</f>
        <v>86.848408843620035</v>
      </c>
      <c r="V72" s="7">
        <f t="shared" si="180"/>
        <v>10.972197714491296</v>
      </c>
      <c r="W72" s="14"/>
    </row>
    <row r="73" spans="2:23" x14ac:dyDescent="0.25">
      <c r="B73" s="183"/>
      <c r="C73" s="5" t="s">
        <v>17</v>
      </c>
      <c r="D73" s="6">
        <v>100</v>
      </c>
      <c r="E73" s="7">
        <f t="shared" ref="E73:G73" si="181">E25/$D25*100</f>
        <v>4.7298719038266501</v>
      </c>
      <c r="F73" s="7">
        <f t="shared" si="181"/>
        <v>53.249375546419884</v>
      </c>
      <c r="G73" s="7">
        <f t="shared" si="181"/>
        <v>42.020752549753468</v>
      </c>
      <c r="I73" s="7">
        <f t="shared" ref="I73:K73" si="182">I25/$D25*100</f>
        <v>9.7631664770441411</v>
      </c>
      <c r="J73" s="7">
        <f t="shared" si="182"/>
        <v>31.701323653674272</v>
      </c>
      <c r="K73" s="7">
        <f t="shared" si="182"/>
        <v>58.53550986928164</v>
      </c>
      <c r="M73" s="7">
        <f t="shared" ref="M73:O73" si="183">M25/$D25*100</f>
        <v>34.384944299483521</v>
      </c>
      <c r="N73" s="7">
        <f t="shared" si="183"/>
        <v>62.277170855532127</v>
      </c>
      <c r="O73" s="7">
        <f t="shared" si="183"/>
        <v>3.3378848449844005</v>
      </c>
      <c r="Q73" s="7">
        <f t="shared" ref="Q73:S73" si="184">Q25/$D25*100</f>
        <v>58.609127151753185</v>
      </c>
      <c r="R73" s="7">
        <f t="shared" si="184"/>
        <v>29.916645294234257</v>
      </c>
      <c r="S73" s="7">
        <f t="shared" si="184"/>
        <v>11.474227554012511</v>
      </c>
      <c r="U73" s="7">
        <f t="shared" ref="U73:W73" si="185">U25/$D25*100</f>
        <v>77.872600530503419</v>
      </c>
      <c r="V73" s="7">
        <f t="shared" si="185"/>
        <v>15.723584806892523</v>
      </c>
      <c r="W73" s="7">
        <f t="shared" si="185"/>
        <v>6.4038146626042094</v>
      </c>
    </row>
    <row r="74" spans="2:23" ht="15" customHeight="1" x14ac:dyDescent="0.25">
      <c r="B74" s="8"/>
      <c r="C74" s="8"/>
      <c r="D74" s="8"/>
      <c r="E74" s="8"/>
      <c r="F74" s="8"/>
      <c r="G74" s="8"/>
      <c r="I74" s="8"/>
      <c r="J74" s="8"/>
      <c r="K74" s="8"/>
      <c r="M74" s="8"/>
      <c r="N74" s="8"/>
      <c r="O74" s="8"/>
      <c r="Q74" s="8"/>
      <c r="R74" s="8"/>
      <c r="S74" s="8"/>
      <c r="U74" s="8"/>
      <c r="V74" s="8"/>
      <c r="W74" s="8"/>
    </row>
    <row r="75" spans="2:23" ht="15" customHeight="1" x14ac:dyDescent="0.25">
      <c r="B75" s="8"/>
      <c r="C75" s="8"/>
      <c r="D75" s="8"/>
      <c r="E75" s="8"/>
      <c r="F75" s="8"/>
      <c r="G75" s="8"/>
      <c r="I75" s="8"/>
      <c r="J75" s="8"/>
      <c r="K75" s="8"/>
      <c r="M75" s="8"/>
      <c r="N75" s="8"/>
      <c r="O75" s="8"/>
      <c r="Q75" s="8"/>
      <c r="R75" s="8"/>
      <c r="S75" s="8"/>
      <c r="U75" s="8"/>
      <c r="V75" s="8"/>
      <c r="W75" s="8"/>
    </row>
    <row r="76" spans="2:23" ht="15" customHeight="1" x14ac:dyDescent="0.25">
      <c r="B76" s="8"/>
      <c r="C76" s="8"/>
      <c r="D76" s="8"/>
      <c r="E76" s="8"/>
      <c r="F76" s="8"/>
      <c r="G76" s="8"/>
      <c r="I76" s="8"/>
      <c r="J76" s="8"/>
      <c r="K76" s="8"/>
      <c r="M76" s="8"/>
      <c r="N76" s="8"/>
      <c r="O76" s="8"/>
      <c r="Q76" s="8"/>
      <c r="R76" s="8"/>
      <c r="S76" s="8"/>
      <c r="U76" s="8"/>
      <c r="V76" s="8"/>
      <c r="W76" s="8"/>
    </row>
    <row r="77" spans="2:23" ht="12.75" customHeight="1" x14ac:dyDescent="0.25">
      <c r="B77" s="168" t="s">
        <v>27</v>
      </c>
      <c r="C77" s="169"/>
      <c r="D77" s="159" t="s">
        <v>64</v>
      </c>
      <c r="E77" s="159"/>
      <c r="F77" s="159"/>
      <c r="G77" s="159"/>
      <c r="I77" s="180" t="s">
        <v>65</v>
      </c>
      <c r="J77" s="181"/>
      <c r="K77" s="182"/>
      <c r="M77" s="180" t="s">
        <v>66</v>
      </c>
      <c r="N77" s="181"/>
      <c r="O77" s="182"/>
      <c r="Q77" s="180" t="s">
        <v>67</v>
      </c>
      <c r="R77" s="181"/>
      <c r="S77" s="182"/>
      <c r="U77" s="180" t="s">
        <v>68</v>
      </c>
      <c r="V77" s="181"/>
      <c r="W77" s="182"/>
    </row>
    <row r="78" spans="2:23" ht="24.75" customHeight="1" x14ac:dyDescent="0.25">
      <c r="B78" s="170"/>
      <c r="C78" s="171"/>
      <c r="D78" s="19" t="s">
        <v>19</v>
      </c>
      <c r="E78" s="19" t="s">
        <v>71</v>
      </c>
      <c r="F78" s="19" t="s">
        <v>72</v>
      </c>
      <c r="G78" s="19" t="s">
        <v>73</v>
      </c>
      <c r="I78" s="19" t="s">
        <v>71</v>
      </c>
      <c r="J78" s="19" t="s">
        <v>72</v>
      </c>
      <c r="K78" s="19" t="s">
        <v>73</v>
      </c>
      <c r="M78" s="19" t="s">
        <v>71</v>
      </c>
      <c r="N78" s="19" t="s">
        <v>72</v>
      </c>
      <c r="O78" s="19" t="s">
        <v>73</v>
      </c>
      <c r="Q78" s="19" t="s">
        <v>71</v>
      </c>
      <c r="R78" s="19" t="s">
        <v>72</v>
      </c>
      <c r="S78" s="19" t="s">
        <v>73</v>
      </c>
      <c r="U78" s="19" t="s">
        <v>50</v>
      </c>
      <c r="V78" s="19" t="s">
        <v>51</v>
      </c>
      <c r="W78" s="19" t="s">
        <v>52</v>
      </c>
    </row>
    <row r="79" spans="2:23" ht="12.75" customHeight="1" x14ac:dyDescent="0.25">
      <c r="B79" s="160" t="s">
        <v>21</v>
      </c>
      <c r="C79" s="4" t="s">
        <v>19</v>
      </c>
      <c r="D79" s="57">
        <v>1529</v>
      </c>
      <c r="E79" s="57">
        <v>51</v>
      </c>
      <c r="F79" s="57">
        <v>762</v>
      </c>
      <c r="G79" s="57">
        <v>716</v>
      </c>
      <c r="I79" s="57">
        <v>105</v>
      </c>
      <c r="J79" s="57">
        <v>454</v>
      </c>
      <c r="K79" s="57">
        <v>970</v>
      </c>
      <c r="M79" s="57">
        <v>559</v>
      </c>
      <c r="N79" s="57">
        <v>918</v>
      </c>
      <c r="O79" s="57">
        <v>52</v>
      </c>
      <c r="Q79" s="60">
        <v>937</v>
      </c>
      <c r="R79" s="60">
        <v>443</v>
      </c>
      <c r="S79" s="60">
        <v>149</v>
      </c>
      <c r="U79" s="57">
        <v>1272</v>
      </c>
      <c r="V79" s="57">
        <v>192</v>
      </c>
      <c r="W79" s="57">
        <v>65</v>
      </c>
    </row>
    <row r="80" spans="2:23" ht="12.75" customHeight="1" x14ac:dyDescent="0.25">
      <c r="B80" s="161"/>
      <c r="C80" s="5" t="s">
        <v>2</v>
      </c>
      <c r="D80" s="57">
        <v>777</v>
      </c>
      <c r="E80" s="58">
        <v>34</v>
      </c>
      <c r="F80" s="58">
        <v>444</v>
      </c>
      <c r="G80" s="58">
        <v>299</v>
      </c>
      <c r="I80" s="58">
        <v>68</v>
      </c>
      <c r="J80" s="58">
        <v>249</v>
      </c>
      <c r="K80" s="58">
        <v>460</v>
      </c>
      <c r="M80" s="58">
        <v>244</v>
      </c>
      <c r="N80" s="58">
        <v>496</v>
      </c>
      <c r="O80" s="58">
        <v>37</v>
      </c>
      <c r="Q80" s="61">
        <v>466</v>
      </c>
      <c r="R80" s="61">
        <v>228</v>
      </c>
      <c r="S80" s="61">
        <v>83</v>
      </c>
      <c r="U80" s="58">
        <v>610</v>
      </c>
      <c r="V80" s="58">
        <v>126</v>
      </c>
      <c r="W80" s="58">
        <v>41</v>
      </c>
    </row>
    <row r="81" spans="2:23" ht="12.75" customHeight="1" x14ac:dyDescent="0.25">
      <c r="B81" s="162"/>
      <c r="C81" s="5" t="s">
        <v>3</v>
      </c>
      <c r="D81" s="57">
        <v>752</v>
      </c>
      <c r="E81" s="58">
        <v>17</v>
      </c>
      <c r="F81" s="58">
        <v>318</v>
      </c>
      <c r="G81" s="58">
        <v>417</v>
      </c>
      <c r="I81" s="58">
        <v>37</v>
      </c>
      <c r="J81" s="58">
        <v>205</v>
      </c>
      <c r="K81" s="58">
        <v>510</v>
      </c>
      <c r="M81" s="58">
        <v>315</v>
      </c>
      <c r="N81" s="58">
        <v>422</v>
      </c>
      <c r="O81" s="58">
        <v>15</v>
      </c>
      <c r="Q81" s="61">
        <v>471</v>
      </c>
      <c r="R81" s="61">
        <v>215</v>
      </c>
      <c r="S81" s="61">
        <v>66</v>
      </c>
      <c r="U81" s="58">
        <v>662</v>
      </c>
      <c r="V81" s="58">
        <v>66</v>
      </c>
      <c r="W81" s="58">
        <v>24</v>
      </c>
    </row>
    <row r="82" spans="2:23" ht="12.75" customHeight="1" x14ac:dyDescent="0.25">
      <c r="B82" s="160" t="s">
        <v>22</v>
      </c>
      <c r="C82" s="5" t="s">
        <v>4</v>
      </c>
      <c r="D82" s="57">
        <v>268</v>
      </c>
      <c r="E82" s="58">
        <v>15</v>
      </c>
      <c r="F82" s="58">
        <v>158</v>
      </c>
      <c r="G82" s="58">
        <v>95</v>
      </c>
      <c r="I82" s="58">
        <v>27</v>
      </c>
      <c r="J82" s="58">
        <v>115</v>
      </c>
      <c r="K82" s="58">
        <v>126</v>
      </c>
      <c r="M82" s="58">
        <v>54</v>
      </c>
      <c r="N82" s="58">
        <v>196</v>
      </c>
      <c r="O82" s="58">
        <v>18</v>
      </c>
      <c r="Q82" s="61">
        <v>133</v>
      </c>
      <c r="R82" s="61">
        <v>110</v>
      </c>
      <c r="S82" s="61">
        <v>25</v>
      </c>
      <c r="U82" s="58">
        <v>187</v>
      </c>
      <c r="V82" s="58">
        <v>60</v>
      </c>
      <c r="W82" s="58">
        <v>21</v>
      </c>
    </row>
    <row r="83" spans="2:23" ht="12.75" customHeight="1" x14ac:dyDescent="0.25">
      <c r="B83" s="161"/>
      <c r="C83" s="5" t="s">
        <v>5</v>
      </c>
      <c r="D83" s="57">
        <v>345</v>
      </c>
      <c r="E83" s="58">
        <v>11</v>
      </c>
      <c r="F83" s="58">
        <v>181</v>
      </c>
      <c r="G83" s="58">
        <v>153</v>
      </c>
      <c r="I83" s="58">
        <v>28</v>
      </c>
      <c r="J83" s="58">
        <v>137</v>
      </c>
      <c r="K83" s="58">
        <v>180</v>
      </c>
      <c r="M83" s="58">
        <v>112</v>
      </c>
      <c r="N83" s="58">
        <v>221</v>
      </c>
      <c r="O83" s="58">
        <v>12</v>
      </c>
      <c r="Q83" s="61">
        <v>197</v>
      </c>
      <c r="R83" s="61">
        <v>125</v>
      </c>
      <c r="S83" s="61">
        <v>23</v>
      </c>
      <c r="U83" s="58">
        <v>279</v>
      </c>
      <c r="V83" s="58">
        <v>54</v>
      </c>
      <c r="W83" s="58">
        <v>12</v>
      </c>
    </row>
    <row r="84" spans="2:23" ht="12.75" customHeight="1" x14ac:dyDescent="0.25">
      <c r="B84" s="161"/>
      <c r="C84" s="5" t="s">
        <v>6</v>
      </c>
      <c r="D84" s="57">
        <v>450</v>
      </c>
      <c r="E84" s="58">
        <v>14</v>
      </c>
      <c r="F84" s="58">
        <v>228</v>
      </c>
      <c r="G84" s="58">
        <v>208</v>
      </c>
      <c r="I84" s="58">
        <v>38</v>
      </c>
      <c r="J84" s="58">
        <v>136</v>
      </c>
      <c r="K84" s="58">
        <v>276</v>
      </c>
      <c r="M84" s="58">
        <v>168</v>
      </c>
      <c r="N84" s="58">
        <v>269</v>
      </c>
      <c r="O84" s="58">
        <v>13</v>
      </c>
      <c r="Q84" s="61">
        <v>273</v>
      </c>
      <c r="R84" s="61">
        <v>126</v>
      </c>
      <c r="S84" s="61">
        <v>51</v>
      </c>
      <c r="U84" s="58">
        <v>378</v>
      </c>
      <c r="V84" s="58">
        <v>52</v>
      </c>
      <c r="W84" s="58">
        <v>20</v>
      </c>
    </row>
    <row r="85" spans="2:23" ht="12.75" customHeight="1" x14ac:dyDescent="0.25">
      <c r="B85" s="162"/>
      <c r="C85" s="5" t="s">
        <v>7</v>
      </c>
      <c r="D85" s="57">
        <v>466</v>
      </c>
      <c r="E85" s="58">
        <v>11</v>
      </c>
      <c r="F85" s="58">
        <v>195</v>
      </c>
      <c r="G85" s="58">
        <v>260</v>
      </c>
      <c r="I85" s="58">
        <v>12</v>
      </c>
      <c r="J85" s="58">
        <v>66</v>
      </c>
      <c r="K85" s="58">
        <v>388</v>
      </c>
      <c r="M85" s="58">
        <v>225</v>
      </c>
      <c r="N85" s="58">
        <v>232</v>
      </c>
      <c r="O85" s="58">
        <v>9</v>
      </c>
      <c r="Q85" s="61">
        <v>334</v>
      </c>
      <c r="R85" s="61">
        <v>82</v>
      </c>
      <c r="S85" s="61">
        <v>50</v>
      </c>
      <c r="U85" s="58">
        <v>428</v>
      </c>
      <c r="V85" s="58">
        <v>26</v>
      </c>
      <c r="W85" s="58">
        <v>12</v>
      </c>
    </row>
    <row r="86" spans="2:23" ht="12.75" customHeight="1" x14ac:dyDescent="0.25">
      <c r="B86" s="160" t="s">
        <v>23</v>
      </c>
      <c r="C86" s="5" t="s">
        <v>8</v>
      </c>
      <c r="D86" s="57">
        <v>717</v>
      </c>
      <c r="E86" s="58">
        <v>33</v>
      </c>
      <c r="F86" s="58">
        <v>362</v>
      </c>
      <c r="G86" s="58">
        <v>322</v>
      </c>
      <c r="I86" s="58">
        <v>57</v>
      </c>
      <c r="J86" s="58">
        <v>186</v>
      </c>
      <c r="K86" s="58">
        <v>474</v>
      </c>
      <c r="M86" s="58">
        <v>260</v>
      </c>
      <c r="N86" s="58">
        <v>424</v>
      </c>
      <c r="O86" s="58">
        <v>33</v>
      </c>
      <c r="Q86" s="61">
        <v>439</v>
      </c>
      <c r="R86" s="61">
        <v>192</v>
      </c>
      <c r="S86" s="61">
        <v>86</v>
      </c>
      <c r="U86" s="58">
        <v>576</v>
      </c>
      <c r="V86" s="58">
        <v>96</v>
      </c>
      <c r="W86" s="58">
        <v>45</v>
      </c>
    </row>
    <row r="87" spans="2:23" ht="12.75" customHeight="1" x14ac:dyDescent="0.25">
      <c r="B87" s="161"/>
      <c r="C87" s="5" t="s">
        <v>9</v>
      </c>
      <c r="D87" s="57">
        <v>460</v>
      </c>
      <c r="E87" s="58">
        <v>14</v>
      </c>
      <c r="F87" s="58">
        <v>245</v>
      </c>
      <c r="G87" s="58">
        <v>201</v>
      </c>
      <c r="I87" s="58">
        <v>34</v>
      </c>
      <c r="J87" s="58">
        <v>149</v>
      </c>
      <c r="K87" s="58">
        <v>277</v>
      </c>
      <c r="M87" s="58">
        <v>168</v>
      </c>
      <c r="N87" s="58">
        <v>277</v>
      </c>
      <c r="O87" s="58">
        <v>15</v>
      </c>
      <c r="Q87" s="61">
        <v>288</v>
      </c>
      <c r="R87" s="61">
        <v>134</v>
      </c>
      <c r="S87" s="61">
        <v>38</v>
      </c>
      <c r="U87" s="58">
        <v>383</v>
      </c>
      <c r="V87" s="58">
        <v>63</v>
      </c>
      <c r="W87" s="58">
        <v>14</v>
      </c>
    </row>
    <row r="88" spans="2:23" ht="12.75" customHeight="1" x14ac:dyDescent="0.25">
      <c r="B88" s="162"/>
      <c r="C88" s="5" t="s">
        <v>10</v>
      </c>
      <c r="D88" s="57">
        <v>344</v>
      </c>
      <c r="E88" s="58">
        <v>4</v>
      </c>
      <c r="F88" s="58">
        <v>154</v>
      </c>
      <c r="G88" s="58">
        <v>186</v>
      </c>
      <c r="I88" s="58">
        <v>14</v>
      </c>
      <c r="J88" s="58">
        <v>115</v>
      </c>
      <c r="K88" s="58">
        <v>215</v>
      </c>
      <c r="M88" s="58">
        <v>127</v>
      </c>
      <c r="N88" s="58">
        <v>213</v>
      </c>
      <c r="O88" s="58">
        <v>4</v>
      </c>
      <c r="Q88" s="61">
        <v>204</v>
      </c>
      <c r="R88" s="61">
        <v>116</v>
      </c>
      <c r="S88" s="61">
        <v>24</v>
      </c>
      <c r="U88" s="58">
        <v>307</v>
      </c>
      <c r="V88" s="58">
        <v>31</v>
      </c>
      <c r="W88" s="58">
        <v>6</v>
      </c>
    </row>
    <row r="89" spans="2:23" ht="12.75" customHeight="1" x14ac:dyDescent="0.25">
      <c r="B89" s="160" t="s">
        <v>38</v>
      </c>
      <c r="C89" s="5" t="s">
        <v>37</v>
      </c>
      <c r="D89" s="57">
        <v>1444</v>
      </c>
      <c r="E89" s="58">
        <v>47</v>
      </c>
      <c r="F89" s="58">
        <v>721</v>
      </c>
      <c r="G89" s="58">
        <v>676</v>
      </c>
      <c r="I89" s="58">
        <v>101</v>
      </c>
      <c r="J89" s="58">
        <v>422</v>
      </c>
      <c r="K89" s="58">
        <v>921</v>
      </c>
      <c r="M89" s="58">
        <v>537</v>
      </c>
      <c r="N89" s="58">
        <v>859</v>
      </c>
      <c r="O89" s="58">
        <v>48</v>
      </c>
      <c r="Q89" s="61">
        <v>899</v>
      </c>
      <c r="R89" s="61">
        <v>411</v>
      </c>
      <c r="S89" s="61">
        <v>134</v>
      </c>
      <c r="U89" s="58">
        <v>1218</v>
      </c>
      <c r="V89" s="58">
        <v>170</v>
      </c>
      <c r="W89" s="58">
        <v>56</v>
      </c>
    </row>
    <row r="90" spans="2:23" ht="12.75" customHeight="1" x14ac:dyDescent="0.25">
      <c r="B90" s="162"/>
      <c r="C90" s="5" t="s">
        <v>20</v>
      </c>
      <c r="D90" s="57">
        <v>85</v>
      </c>
      <c r="E90" s="58">
        <v>4</v>
      </c>
      <c r="F90" s="58">
        <v>41</v>
      </c>
      <c r="G90" s="58">
        <v>40</v>
      </c>
      <c r="I90" s="58">
        <v>4</v>
      </c>
      <c r="J90" s="58">
        <v>32</v>
      </c>
      <c r="K90" s="58">
        <v>49</v>
      </c>
      <c r="M90" s="58">
        <v>22</v>
      </c>
      <c r="N90" s="58">
        <v>59</v>
      </c>
      <c r="O90" s="58">
        <v>4</v>
      </c>
      <c r="Q90" s="61">
        <v>38</v>
      </c>
      <c r="R90" s="61">
        <v>32</v>
      </c>
      <c r="S90" s="61">
        <v>15</v>
      </c>
      <c r="U90" s="58">
        <v>54</v>
      </c>
      <c r="V90" s="58">
        <v>22</v>
      </c>
      <c r="W90" s="58">
        <v>9</v>
      </c>
    </row>
    <row r="91" spans="2:23" ht="12.75" customHeight="1" x14ac:dyDescent="0.25">
      <c r="B91" s="160" t="s">
        <v>25</v>
      </c>
      <c r="C91" s="5" t="s">
        <v>11</v>
      </c>
      <c r="D91" s="57">
        <v>453</v>
      </c>
      <c r="E91" s="58">
        <v>10</v>
      </c>
      <c r="F91" s="58">
        <v>216</v>
      </c>
      <c r="G91" s="58">
        <v>227</v>
      </c>
      <c r="I91" s="58">
        <v>25</v>
      </c>
      <c r="J91" s="58">
        <v>129</v>
      </c>
      <c r="K91" s="58">
        <v>299</v>
      </c>
      <c r="M91" s="58">
        <v>163</v>
      </c>
      <c r="N91" s="58">
        <v>279</v>
      </c>
      <c r="O91" s="58">
        <v>11</v>
      </c>
      <c r="Q91" s="61">
        <v>282</v>
      </c>
      <c r="R91" s="61">
        <v>136</v>
      </c>
      <c r="S91" s="61">
        <v>35</v>
      </c>
      <c r="U91" s="58">
        <v>392</v>
      </c>
      <c r="V91" s="58">
        <v>49</v>
      </c>
      <c r="W91" s="58">
        <v>12</v>
      </c>
    </row>
    <row r="92" spans="2:23" ht="12.75" customHeight="1" x14ac:dyDescent="0.25">
      <c r="B92" s="161"/>
      <c r="C92" s="5" t="s">
        <v>12</v>
      </c>
      <c r="D92" s="57">
        <v>654</v>
      </c>
      <c r="E92" s="58">
        <v>24</v>
      </c>
      <c r="F92" s="58">
        <v>333</v>
      </c>
      <c r="G92" s="58">
        <v>297</v>
      </c>
      <c r="I92" s="58">
        <v>43</v>
      </c>
      <c r="J92" s="58">
        <v>190</v>
      </c>
      <c r="K92" s="58">
        <v>421</v>
      </c>
      <c r="M92" s="58">
        <v>237</v>
      </c>
      <c r="N92" s="58">
        <v>390</v>
      </c>
      <c r="O92" s="58">
        <v>27</v>
      </c>
      <c r="Q92" s="61">
        <v>393</v>
      </c>
      <c r="R92" s="61">
        <v>188</v>
      </c>
      <c r="S92" s="61">
        <v>73</v>
      </c>
      <c r="U92" s="58">
        <v>539</v>
      </c>
      <c r="V92" s="58">
        <v>85</v>
      </c>
      <c r="W92" s="58">
        <v>30</v>
      </c>
    </row>
    <row r="93" spans="2:23" ht="12.75" customHeight="1" x14ac:dyDescent="0.25">
      <c r="B93" s="162"/>
      <c r="C93" s="5" t="s">
        <v>13</v>
      </c>
      <c r="D93" s="57">
        <v>422</v>
      </c>
      <c r="E93" s="58">
        <v>17</v>
      </c>
      <c r="F93" s="58">
        <v>213</v>
      </c>
      <c r="G93" s="58">
        <v>192</v>
      </c>
      <c r="I93" s="58">
        <v>37</v>
      </c>
      <c r="J93" s="58">
        <v>135</v>
      </c>
      <c r="K93" s="58">
        <v>250</v>
      </c>
      <c r="M93" s="58">
        <v>159</v>
      </c>
      <c r="N93" s="58">
        <v>249</v>
      </c>
      <c r="O93" s="58">
        <v>14</v>
      </c>
      <c r="Q93" s="61">
        <v>262</v>
      </c>
      <c r="R93" s="61">
        <v>119</v>
      </c>
      <c r="S93" s="61">
        <v>41</v>
      </c>
      <c r="U93" s="58">
        <v>341</v>
      </c>
      <c r="V93" s="58">
        <v>58</v>
      </c>
      <c r="W93" s="58">
        <v>23</v>
      </c>
    </row>
    <row r="94" spans="2:23" x14ac:dyDescent="0.25">
      <c r="B94" s="160" t="s">
        <v>24</v>
      </c>
      <c r="C94" s="5" t="s">
        <v>14</v>
      </c>
      <c r="D94" s="57">
        <v>320</v>
      </c>
      <c r="E94" s="58">
        <v>9</v>
      </c>
      <c r="F94" s="58">
        <v>149</v>
      </c>
      <c r="G94" s="58">
        <v>162</v>
      </c>
      <c r="I94" s="58">
        <v>15</v>
      </c>
      <c r="J94" s="58">
        <v>92</v>
      </c>
      <c r="K94" s="58">
        <v>213</v>
      </c>
      <c r="M94" s="58">
        <v>114</v>
      </c>
      <c r="N94" s="58">
        <v>191</v>
      </c>
      <c r="O94" s="58">
        <v>15</v>
      </c>
      <c r="Q94" s="61">
        <v>190</v>
      </c>
      <c r="R94" s="61">
        <v>100</v>
      </c>
      <c r="S94" s="61">
        <v>30</v>
      </c>
      <c r="U94" s="58">
        <v>276</v>
      </c>
      <c r="V94" s="58">
        <v>36</v>
      </c>
      <c r="W94" s="58">
        <v>8</v>
      </c>
    </row>
    <row r="95" spans="2:23" x14ac:dyDescent="0.25">
      <c r="B95" s="161"/>
      <c r="C95" s="5" t="s">
        <v>15</v>
      </c>
      <c r="D95" s="57">
        <v>421</v>
      </c>
      <c r="E95" s="58">
        <v>12</v>
      </c>
      <c r="F95" s="58">
        <v>204</v>
      </c>
      <c r="G95" s="58">
        <v>205</v>
      </c>
      <c r="I95" s="58">
        <v>27</v>
      </c>
      <c r="J95" s="58">
        <v>127</v>
      </c>
      <c r="K95" s="58">
        <v>267</v>
      </c>
      <c r="M95" s="58">
        <v>159</v>
      </c>
      <c r="N95" s="58">
        <v>249</v>
      </c>
      <c r="O95" s="58">
        <v>13</v>
      </c>
      <c r="Q95" s="61">
        <v>271</v>
      </c>
      <c r="R95" s="61">
        <v>111</v>
      </c>
      <c r="S95" s="61">
        <v>39</v>
      </c>
      <c r="U95" s="58">
        <v>354</v>
      </c>
      <c r="V95" s="58">
        <v>46</v>
      </c>
      <c r="W95" s="58">
        <v>21</v>
      </c>
    </row>
    <row r="96" spans="2:23" x14ac:dyDescent="0.25">
      <c r="B96" s="161"/>
      <c r="C96" s="5" t="s">
        <v>16</v>
      </c>
      <c r="D96" s="57">
        <v>330</v>
      </c>
      <c r="E96" s="58">
        <v>11</v>
      </c>
      <c r="F96" s="58">
        <v>157</v>
      </c>
      <c r="G96" s="58">
        <v>162</v>
      </c>
      <c r="I96" s="58">
        <v>27</v>
      </c>
      <c r="J96" s="58">
        <v>91</v>
      </c>
      <c r="K96" s="58">
        <v>212</v>
      </c>
      <c r="M96" s="58">
        <v>131</v>
      </c>
      <c r="N96" s="58">
        <v>192</v>
      </c>
      <c r="O96" s="58">
        <v>7</v>
      </c>
      <c r="Q96" s="61">
        <v>213</v>
      </c>
      <c r="R96" s="61">
        <v>90</v>
      </c>
      <c r="S96" s="61">
        <v>27</v>
      </c>
      <c r="U96" s="58">
        <v>288</v>
      </c>
      <c r="V96" s="58">
        <v>35</v>
      </c>
      <c r="W96" s="58">
        <v>7</v>
      </c>
    </row>
    <row r="97" spans="2:23" x14ac:dyDescent="0.25">
      <c r="B97" s="162"/>
      <c r="C97" s="5" t="s">
        <v>17</v>
      </c>
      <c r="D97" s="57">
        <v>458</v>
      </c>
      <c r="E97" s="58">
        <v>19</v>
      </c>
      <c r="F97" s="58">
        <v>252</v>
      </c>
      <c r="G97" s="58">
        <v>187</v>
      </c>
      <c r="I97" s="58">
        <v>36</v>
      </c>
      <c r="J97" s="58">
        <v>144</v>
      </c>
      <c r="K97" s="58">
        <v>278</v>
      </c>
      <c r="M97" s="58">
        <v>155</v>
      </c>
      <c r="N97" s="58">
        <v>286</v>
      </c>
      <c r="O97" s="58">
        <v>17</v>
      </c>
      <c r="Q97" s="61">
        <v>263</v>
      </c>
      <c r="R97" s="61">
        <v>142</v>
      </c>
      <c r="S97" s="61">
        <v>53</v>
      </c>
      <c r="U97" s="58">
        <v>354</v>
      </c>
      <c r="V97" s="58">
        <v>75</v>
      </c>
      <c r="W97" s="58">
        <v>29</v>
      </c>
    </row>
    <row r="98" spans="2:23" x14ac:dyDescent="0.25">
      <c r="Q98" s="62"/>
      <c r="R98" s="62"/>
      <c r="S98" s="62"/>
    </row>
  </sheetData>
  <mergeCells count="48">
    <mergeCell ref="B86:B88"/>
    <mergeCell ref="B94:B97"/>
    <mergeCell ref="B89:B90"/>
    <mergeCell ref="B91:B93"/>
    <mergeCell ref="U77:W77"/>
    <mergeCell ref="B79:B81"/>
    <mergeCell ref="B82:B85"/>
    <mergeCell ref="B77:C78"/>
    <mergeCell ref="D77:G77"/>
    <mergeCell ref="I77:K77"/>
    <mergeCell ref="M77:O77"/>
    <mergeCell ref="Q77:S77"/>
    <mergeCell ref="B67:B69"/>
    <mergeCell ref="B70:B73"/>
    <mergeCell ref="B62:B64"/>
    <mergeCell ref="B65:B66"/>
    <mergeCell ref="U53:W53"/>
    <mergeCell ref="B55:B57"/>
    <mergeCell ref="B58:B61"/>
    <mergeCell ref="B53:C54"/>
    <mergeCell ref="D53:G53"/>
    <mergeCell ref="I53:K53"/>
    <mergeCell ref="M53:O53"/>
    <mergeCell ref="Q53:S53"/>
    <mergeCell ref="B43:B45"/>
    <mergeCell ref="B46:B49"/>
    <mergeCell ref="B38:B40"/>
    <mergeCell ref="B41:B42"/>
    <mergeCell ref="U29:W29"/>
    <mergeCell ref="B31:B33"/>
    <mergeCell ref="B34:B37"/>
    <mergeCell ref="Q29:S29"/>
    <mergeCell ref="B22:B25"/>
    <mergeCell ref="B29:C30"/>
    <mergeCell ref="D29:G29"/>
    <mergeCell ref="I29:K29"/>
    <mergeCell ref="M29:O29"/>
    <mergeCell ref="B17:B18"/>
    <mergeCell ref="B19:B21"/>
    <mergeCell ref="B10:B13"/>
    <mergeCell ref="B14:B16"/>
    <mergeCell ref="B7:B9"/>
    <mergeCell ref="B5:C6"/>
    <mergeCell ref="D5:G5"/>
    <mergeCell ref="U5:W5"/>
    <mergeCell ref="Q5:S5"/>
    <mergeCell ref="M5:O5"/>
    <mergeCell ref="I5:K5"/>
  </mergeCells>
  <conditionalFormatting sqref="D79:G97 I79:K97 M79:O97 Q79:S97 U79:W97">
    <cfRule type="cellIs" dxfId="150" priority="41" operator="lessThan">
      <formula>10</formula>
    </cfRule>
  </conditionalFormatting>
  <conditionalFormatting sqref="W78">
    <cfRule type="cellIs" dxfId="149" priority="32" operator="lessThan">
      <formula>10</formula>
    </cfRule>
  </conditionalFormatting>
  <conditionalFormatting sqref="W30">
    <cfRule type="cellIs" dxfId="148" priority="22" operator="lessThan">
      <formula>10</formula>
    </cfRule>
  </conditionalFormatting>
  <conditionalFormatting sqref="W54">
    <cfRule type="cellIs" dxfId="147" priority="27" operator="lessThan">
      <formula>10</formula>
    </cfRule>
  </conditionalFormatting>
  <conditionalFormatting sqref="G30">
    <cfRule type="cellIs" dxfId="146" priority="13" operator="lessThan">
      <formula>10</formula>
    </cfRule>
  </conditionalFormatting>
  <conditionalFormatting sqref="K54">
    <cfRule type="cellIs" dxfId="145" priority="11" operator="lessThan">
      <formula>10</formula>
    </cfRule>
  </conditionalFormatting>
  <conditionalFormatting sqref="S6">
    <cfRule type="cellIs" dxfId="144" priority="5" operator="lessThan">
      <formula>10</formula>
    </cfRule>
  </conditionalFormatting>
  <conditionalFormatting sqref="W6">
    <cfRule type="cellIs" dxfId="143" priority="17" operator="lessThan">
      <formula>10</formula>
    </cfRule>
  </conditionalFormatting>
  <conditionalFormatting sqref="G6">
    <cfRule type="cellIs" dxfId="142" priority="16" operator="lessThan">
      <formula>10</formula>
    </cfRule>
  </conditionalFormatting>
  <conditionalFormatting sqref="K6">
    <cfRule type="cellIs" dxfId="141" priority="15" operator="lessThan">
      <formula>10</formula>
    </cfRule>
  </conditionalFormatting>
  <conditionalFormatting sqref="K30">
    <cfRule type="cellIs" dxfId="140" priority="14" operator="lessThan">
      <formula>10</formula>
    </cfRule>
  </conditionalFormatting>
  <conditionalFormatting sqref="G54">
    <cfRule type="cellIs" dxfId="139" priority="12" operator="lessThan">
      <formula>10</formula>
    </cfRule>
  </conditionalFormatting>
  <conditionalFormatting sqref="G78">
    <cfRule type="cellIs" dxfId="138" priority="10" operator="lessThan">
      <formula>10</formula>
    </cfRule>
  </conditionalFormatting>
  <conditionalFormatting sqref="K78">
    <cfRule type="cellIs" dxfId="137" priority="9" operator="lessThan">
      <formula>10</formula>
    </cfRule>
  </conditionalFormatting>
  <conditionalFormatting sqref="O78">
    <cfRule type="cellIs" dxfId="136" priority="8" operator="lessThan">
      <formula>10</formula>
    </cfRule>
  </conditionalFormatting>
  <conditionalFormatting sqref="O54">
    <cfRule type="cellIs" dxfId="135" priority="7" operator="lessThan">
      <formula>10</formula>
    </cfRule>
  </conditionalFormatting>
  <conditionalFormatting sqref="O6">
    <cfRule type="cellIs" dxfId="134" priority="6" operator="lessThan">
      <formula>10</formula>
    </cfRule>
  </conditionalFormatting>
  <conditionalFormatting sqref="S54">
    <cfRule type="cellIs" dxfId="133" priority="4" operator="lessThan">
      <formula>10</formula>
    </cfRule>
  </conditionalFormatting>
  <conditionalFormatting sqref="S78">
    <cfRule type="cellIs" dxfId="132" priority="3" operator="lessThan">
      <formula>10</formula>
    </cfRule>
  </conditionalFormatting>
  <conditionalFormatting sqref="S30">
    <cfRule type="cellIs" dxfId="131" priority="2" operator="lessThan">
      <formula>10</formula>
    </cfRule>
  </conditionalFormatting>
  <conditionalFormatting sqref="O30">
    <cfRule type="cellIs" dxfId="130" priority="1" operator="lessThan">
      <formula>10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3"/>
  <sheetViews>
    <sheetView showGridLines="0" zoomScaleNormal="100" workbookViewId="0">
      <pane ySplit="7" topLeftCell="A8" activePane="bottomLeft" state="frozen"/>
      <selection pane="bottomLeft" activeCell="G186" sqref="G186"/>
    </sheetView>
  </sheetViews>
  <sheetFormatPr baseColWidth="10" defaultRowHeight="15" x14ac:dyDescent="0.25"/>
  <cols>
    <col min="1" max="1" width="2" style="8" customWidth="1"/>
    <col min="2" max="2" width="17.28515625" style="8" customWidth="1"/>
    <col min="3" max="3" width="30.85546875" style="8" customWidth="1"/>
    <col min="4" max="4" width="11.42578125" style="8"/>
    <col min="5" max="5" width="15.85546875" style="8" customWidth="1"/>
    <col min="6" max="6" width="18.5703125" style="8" customWidth="1"/>
    <col min="7" max="8" width="11.42578125" style="8"/>
    <col min="9" max="9" width="2" style="8" customWidth="1"/>
    <col min="10" max="12" width="11.42578125" style="8"/>
    <col min="13" max="13" width="2" style="8" customWidth="1"/>
    <col min="14" max="18" width="11.42578125" style="8"/>
    <col min="19" max="19" width="2" style="8" customWidth="1"/>
    <col min="20" max="24" width="11.42578125" style="8"/>
    <col min="25" max="25" width="2" style="8" customWidth="1"/>
    <col min="26" max="31" width="11.42578125" style="8"/>
  </cols>
  <sheetData>
    <row r="1" spans="2:31" x14ac:dyDescent="0.25">
      <c r="C1" s="23"/>
    </row>
    <row r="2" spans="2:31" ht="15.75" x14ac:dyDescent="0.25">
      <c r="B2" s="18" t="s">
        <v>85</v>
      </c>
      <c r="C2" s="23"/>
    </row>
    <row r="3" spans="2:31" ht="15.75" x14ac:dyDescent="0.25">
      <c r="B3" s="18"/>
      <c r="C3" s="23"/>
    </row>
    <row r="4" spans="2:31" x14ac:dyDescent="0.25">
      <c r="C4" s="23"/>
    </row>
    <row r="5" spans="2:31" ht="15" customHeight="1" x14ac:dyDescent="0.25">
      <c r="B5" s="168" t="s">
        <v>26</v>
      </c>
      <c r="C5" s="169"/>
      <c r="D5" s="174" t="s">
        <v>74</v>
      </c>
      <c r="E5" s="175"/>
      <c r="F5" s="176"/>
    </row>
    <row r="6" spans="2:31" x14ac:dyDescent="0.25">
      <c r="B6" s="170"/>
      <c r="C6" s="171"/>
      <c r="D6" s="177"/>
      <c r="E6" s="178"/>
      <c r="F6" s="179"/>
      <c r="X6"/>
      <c r="Y6"/>
      <c r="Z6"/>
      <c r="AA6"/>
      <c r="AB6"/>
      <c r="AC6"/>
      <c r="AD6"/>
      <c r="AE6"/>
    </row>
    <row r="7" spans="2:31" ht="15" customHeight="1" x14ac:dyDescent="0.25">
      <c r="B7" s="163" t="s">
        <v>120</v>
      </c>
      <c r="C7" s="165"/>
      <c r="D7" s="19" t="s">
        <v>19</v>
      </c>
      <c r="E7" s="19" t="s">
        <v>75</v>
      </c>
      <c r="F7" s="19" t="s">
        <v>76</v>
      </c>
      <c r="X7"/>
      <c r="Y7"/>
      <c r="Z7"/>
      <c r="AA7"/>
      <c r="AB7"/>
      <c r="AC7"/>
      <c r="AD7"/>
      <c r="AE7"/>
    </row>
    <row r="8" spans="2:31" x14ac:dyDescent="0.25">
      <c r="B8" s="160" t="s">
        <v>21</v>
      </c>
      <c r="C8" s="4" t="s">
        <v>19</v>
      </c>
      <c r="D8" s="57">
        <v>339122.80267690716</v>
      </c>
      <c r="E8" s="57">
        <v>255250.46384019215</v>
      </c>
      <c r="F8" s="57">
        <v>83872.338836715033</v>
      </c>
      <c r="X8"/>
      <c r="Y8"/>
      <c r="Z8"/>
      <c r="AA8"/>
      <c r="AB8"/>
      <c r="AC8"/>
      <c r="AD8"/>
      <c r="AE8"/>
    </row>
    <row r="9" spans="2:31" x14ac:dyDescent="0.25">
      <c r="B9" s="161"/>
      <c r="C9" s="5" t="s">
        <v>2</v>
      </c>
      <c r="D9" s="57">
        <v>159190.45897934126</v>
      </c>
      <c r="E9" s="58">
        <v>110792.45300089213</v>
      </c>
      <c r="F9" s="58">
        <v>48398.005978449139</v>
      </c>
      <c r="J9" s="45"/>
      <c r="X9"/>
      <c r="Y9"/>
      <c r="Z9"/>
      <c r="AA9"/>
      <c r="AB9"/>
      <c r="AC9"/>
      <c r="AD9"/>
      <c r="AE9"/>
    </row>
    <row r="10" spans="2:31" x14ac:dyDescent="0.25">
      <c r="B10" s="162"/>
      <c r="C10" s="5" t="s">
        <v>3</v>
      </c>
      <c r="D10" s="57">
        <v>179932.34369756593</v>
      </c>
      <c r="E10" s="58">
        <v>144458.01083930003</v>
      </c>
      <c r="F10" s="58">
        <v>35474.332858265894</v>
      </c>
      <c r="X10"/>
      <c r="Y10"/>
      <c r="Z10"/>
      <c r="AA10"/>
      <c r="AB10"/>
      <c r="AC10"/>
      <c r="AD10"/>
      <c r="AE10"/>
    </row>
    <row r="11" spans="2:31" x14ac:dyDescent="0.25">
      <c r="B11" s="160" t="s">
        <v>22</v>
      </c>
      <c r="C11" s="5" t="s">
        <v>4</v>
      </c>
      <c r="D11" s="57">
        <v>81066.408315467022</v>
      </c>
      <c r="E11" s="58">
        <v>68519.499974719642</v>
      </c>
      <c r="F11" s="58">
        <v>12546.908340747381</v>
      </c>
      <c r="X11"/>
      <c r="Y11"/>
      <c r="Z11"/>
      <c r="AA11"/>
      <c r="AB11"/>
      <c r="AC11"/>
      <c r="AD11"/>
      <c r="AE11"/>
    </row>
    <row r="12" spans="2:31" x14ac:dyDescent="0.25">
      <c r="B12" s="161"/>
      <c r="C12" s="5" t="s">
        <v>5</v>
      </c>
      <c r="D12" s="57">
        <v>85628.417527698271</v>
      </c>
      <c r="E12" s="58">
        <v>58937.815380251464</v>
      </c>
      <c r="F12" s="58">
        <v>26690.6021474468</v>
      </c>
      <c r="X12"/>
      <c r="Y12"/>
      <c r="Z12"/>
      <c r="AA12"/>
      <c r="AB12"/>
      <c r="AC12"/>
      <c r="AD12"/>
      <c r="AE12"/>
    </row>
    <row r="13" spans="2:31" x14ac:dyDescent="0.25">
      <c r="B13" s="161"/>
      <c r="C13" s="5" t="s">
        <v>6</v>
      </c>
      <c r="D13" s="57">
        <v>87011.136387402425</v>
      </c>
      <c r="E13" s="58">
        <v>59705.026157415698</v>
      </c>
      <c r="F13" s="58">
        <v>27306.110229986723</v>
      </c>
      <c r="X13"/>
      <c r="Y13"/>
      <c r="Z13"/>
      <c r="AA13"/>
      <c r="AB13"/>
      <c r="AC13"/>
      <c r="AD13"/>
      <c r="AE13"/>
    </row>
    <row r="14" spans="2:31" x14ac:dyDescent="0.25">
      <c r="B14" s="162"/>
      <c r="C14" s="5" t="s">
        <v>7</v>
      </c>
      <c r="D14" s="57">
        <v>85416.840446339658</v>
      </c>
      <c r="E14" s="58">
        <v>68088.12232780557</v>
      </c>
      <c r="F14" s="58">
        <v>17328.718118534089</v>
      </c>
      <c r="X14"/>
      <c r="Y14"/>
      <c r="Z14"/>
      <c r="AA14"/>
      <c r="AB14"/>
      <c r="AC14"/>
      <c r="AD14"/>
      <c r="AE14"/>
    </row>
    <row r="15" spans="2:31" ht="15" customHeight="1" x14ac:dyDescent="0.25">
      <c r="B15" s="160" t="s">
        <v>23</v>
      </c>
      <c r="C15" s="5" t="s">
        <v>8</v>
      </c>
      <c r="D15" s="57">
        <v>151803.80180537264</v>
      </c>
      <c r="E15" s="58">
        <v>110346.99671034432</v>
      </c>
      <c r="F15" s="58">
        <v>41456.805095028336</v>
      </c>
      <c r="X15"/>
      <c r="Y15"/>
      <c r="Z15"/>
      <c r="AA15"/>
      <c r="AB15"/>
      <c r="AC15"/>
      <c r="AD15"/>
      <c r="AE15"/>
    </row>
    <row r="16" spans="2:31" x14ac:dyDescent="0.25">
      <c r="B16" s="161"/>
      <c r="C16" s="5" t="s">
        <v>9</v>
      </c>
      <c r="D16" s="57">
        <v>98863.539736860796</v>
      </c>
      <c r="E16" s="58">
        <v>71233.215492711563</v>
      </c>
      <c r="F16" s="58">
        <v>27630.324244149229</v>
      </c>
      <c r="X16"/>
      <c r="Y16"/>
      <c r="Z16"/>
      <c r="AA16"/>
      <c r="AB16"/>
      <c r="AC16"/>
      <c r="AD16"/>
      <c r="AE16"/>
    </row>
    <row r="17" spans="2:31" x14ac:dyDescent="0.25">
      <c r="B17" s="162"/>
      <c r="C17" s="5" t="s">
        <v>10</v>
      </c>
      <c r="D17" s="57">
        <v>86136.58796871941</v>
      </c>
      <c r="E17" s="58">
        <v>71471.097221181975</v>
      </c>
      <c r="F17" s="58">
        <v>14665.49074753744</v>
      </c>
      <c r="X17"/>
      <c r="Y17"/>
      <c r="Z17"/>
      <c r="AA17"/>
      <c r="AB17"/>
      <c r="AC17"/>
      <c r="AD17"/>
      <c r="AE17"/>
    </row>
    <row r="18" spans="2:31" x14ac:dyDescent="0.25">
      <c r="B18" s="160" t="s">
        <v>38</v>
      </c>
      <c r="C18" s="5" t="s">
        <v>37</v>
      </c>
      <c r="D18" s="57">
        <v>316767.18782208284</v>
      </c>
      <c r="E18" s="58">
        <v>235830.30164832491</v>
      </c>
      <c r="F18" s="58">
        <v>80936.886173757928</v>
      </c>
      <c r="X18"/>
      <c r="Y18"/>
      <c r="Z18"/>
      <c r="AA18"/>
      <c r="AB18"/>
      <c r="AC18"/>
      <c r="AD18"/>
      <c r="AE18"/>
    </row>
    <row r="19" spans="2:31" x14ac:dyDescent="0.25">
      <c r="B19" s="162"/>
      <c r="C19" s="5" t="s">
        <v>20</v>
      </c>
      <c r="D19" s="57">
        <v>22355.614854824435</v>
      </c>
      <c r="E19" s="58">
        <v>19420.162191867359</v>
      </c>
      <c r="F19" s="59"/>
      <c r="X19"/>
      <c r="Y19"/>
      <c r="Z19"/>
      <c r="AA19"/>
      <c r="AB19"/>
      <c r="AC19"/>
      <c r="AD19"/>
      <c r="AE19"/>
    </row>
    <row r="20" spans="2:31" ht="15" customHeight="1" x14ac:dyDescent="0.25">
      <c r="B20" s="160" t="s">
        <v>25</v>
      </c>
      <c r="C20" s="5" t="s">
        <v>11</v>
      </c>
      <c r="D20" s="57">
        <v>41811.56227561846</v>
      </c>
      <c r="E20" s="58">
        <v>33275.082459172881</v>
      </c>
      <c r="F20" s="58">
        <v>8536.4798164455788</v>
      </c>
      <c r="X20"/>
      <c r="Y20"/>
      <c r="Z20"/>
      <c r="AA20"/>
      <c r="AB20"/>
      <c r="AC20"/>
      <c r="AD20"/>
      <c r="AE20"/>
    </row>
    <row r="21" spans="2:31" x14ac:dyDescent="0.25">
      <c r="B21" s="161"/>
      <c r="C21" s="5" t="s">
        <v>12</v>
      </c>
      <c r="D21" s="57">
        <v>99183.40943519336</v>
      </c>
      <c r="E21" s="58">
        <v>73406.943818093147</v>
      </c>
      <c r="F21" s="58">
        <v>25776.465617100217</v>
      </c>
      <c r="X21"/>
      <c r="Y21"/>
      <c r="Z21"/>
      <c r="AA21"/>
      <c r="AB21"/>
      <c r="AC21"/>
      <c r="AD21"/>
      <c r="AE21"/>
    </row>
    <row r="22" spans="2:31" x14ac:dyDescent="0.25">
      <c r="B22" s="162"/>
      <c r="C22" s="5" t="s">
        <v>13</v>
      </c>
      <c r="D22" s="57">
        <v>198127.83096609532</v>
      </c>
      <c r="E22" s="58">
        <v>148568.43756292609</v>
      </c>
      <c r="F22" s="58">
        <v>49559.393403169233</v>
      </c>
      <c r="X22"/>
      <c r="Y22"/>
      <c r="Z22"/>
      <c r="AA22"/>
      <c r="AB22"/>
      <c r="AC22"/>
      <c r="AD22"/>
      <c r="AE22"/>
    </row>
    <row r="23" spans="2:31" x14ac:dyDescent="0.25">
      <c r="B23" s="160" t="s">
        <v>24</v>
      </c>
      <c r="C23" s="5" t="s">
        <v>14</v>
      </c>
      <c r="D23" s="57">
        <v>37888.458563684981</v>
      </c>
      <c r="E23" s="58">
        <v>28973.829502434648</v>
      </c>
      <c r="F23" s="58">
        <v>8914.6290612503362</v>
      </c>
      <c r="X23"/>
      <c r="Y23"/>
      <c r="Z23"/>
      <c r="AA23"/>
      <c r="AB23"/>
      <c r="AC23"/>
      <c r="AD23"/>
      <c r="AE23"/>
    </row>
    <row r="24" spans="2:31" x14ac:dyDescent="0.25">
      <c r="B24" s="161"/>
      <c r="C24" s="5" t="s">
        <v>15</v>
      </c>
      <c r="D24" s="57">
        <v>184245.39876496312</v>
      </c>
      <c r="E24" s="58">
        <v>135295.32762841615</v>
      </c>
      <c r="F24" s="58">
        <v>48950.071136546954</v>
      </c>
      <c r="X24"/>
      <c r="Y24"/>
      <c r="Z24"/>
      <c r="AA24"/>
      <c r="AB24"/>
      <c r="AC24"/>
      <c r="AD24"/>
      <c r="AE24"/>
    </row>
    <row r="25" spans="2:31" x14ac:dyDescent="0.25">
      <c r="B25" s="161"/>
      <c r="C25" s="5" t="s">
        <v>16</v>
      </c>
      <c r="D25" s="57">
        <v>35922.904781411424</v>
      </c>
      <c r="E25" s="58">
        <v>28248.028532496941</v>
      </c>
      <c r="F25" s="58">
        <v>7674.8762489144829</v>
      </c>
      <c r="X25"/>
      <c r="Y25"/>
      <c r="Z25"/>
      <c r="AA25"/>
      <c r="AB25"/>
      <c r="AC25"/>
      <c r="AD25"/>
      <c r="AE25"/>
    </row>
    <row r="26" spans="2:31" x14ac:dyDescent="0.25">
      <c r="B26" s="162"/>
      <c r="C26" s="5" t="s">
        <v>17</v>
      </c>
      <c r="D26" s="57">
        <v>81066.040566847587</v>
      </c>
      <c r="E26" s="58">
        <v>62733.278176844353</v>
      </c>
      <c r="F26" s="58">
        <v>18332.76239000323</v>
      </c>
    </row>
    <row r="27" spans="2:31" ht="15" customHeight="1" x14ac:dyDescent="0.25">
      <c r="B27" s="163" t="s">
        <v>121</v>
      </c>
      <c r="C27" s="164"/>
      <c r="D27" s="164"/>
      <c r="E27" s="164"/>
      <c r="F27" s="165"/>
      <c r="AE27"/>
    </row>
    <row r="28" spans="2:31" ht="15" customHeight="1" x14ac:dyDescent="0.25">
      <c r="B28" s="160" t="s">
        <v>116</v>
      </c>
      <c r="C28" s="4" t="s">
        <v>19</v>
      </c>
      <c r="D28" s="70">
        <v>339122.80267690727</v>
      </c>
      <c r="E28" s="70">
        <v>255250.46384019227</v>
      </c>
      <c r="F28" s="70">
        <v>83872.338836715033</v>
      </c>
    </row>
    <row r="29" spans="2:31" ht="36" x14ac:dyDescent="0.25">
      <c r="B29" s="161"/>
      <c r="C29" s="5" t="s">
        <v>111</v>
      </c>
      <c r="D29" s="70">
        <v>178606.07277093519</v>
      </c>
      <c r="E29" s="71">
        <v>126396.83632582428</v>
      </c>
      <c r="F29" s="71">
        <v>52209.236445110932</v>
      </c>
    </row>
    <row r="30" spans="2:31" x14ac:dyDescent="0.25">
      <c r="B30" s="161"/>
      <c r="C30" s="5" t="s">
        <v>88</v>
      </c>
      <c r="D30" s="70">
        <v>24553.46892870549</v>
      </c>
      <c r="E30" s="71">
        <v>15559.042610018047</v>
      </c>
      <c r="F30" s="71">
        <v>8994.4263186874432</v>
      </c>
    </row>
    <row r="31" spans="2:31" x14ac:dyDescent="0.25">
      <c r="B31" s="161"/>
      <c r="C31" s="5" t="s">
        <v>89</v>
      </c>
      <c r="D31" s="70">
        <v>67659.753487246024</v>
      </c>
      <c r="E31" s="71">
        <v>54415.313770222157</v>
      </c>
      <c r="F31" s="71">
        <v>13244.439717023872</v>
      </c>
      <c r="H31"/>
      <c r="I31"/>
    </row>
    <row r="32" spans="2:31" x14ac:dyDescent="0.25">
      <c r="B32" s="161"/>
      <c r="C32" s="5" t="s">
        <v>90</v>
      </c>
      <c r="D32" s="70">
        <v>43897.304514813681</v>
      </c>
      <c r="E32" s="71">
        <v>40175.860236606117</v>
      </c>
      <c r="F32" s="71">
        <v>3721.4442782075612</v>
      </c>
      <c r="H32"/>
    </row>
    <row r="33" spans="2:36" x14ac:dyDescent="0.25">
      <c r="B33" s="161"/>
      <c r="C33" s="5" t="s">
        <v>91</v>
      </c>
      <c r="D33" s="70">
        <v>17605.561583807023</v>
      </c>
      <c r="E33" s="71">
        <v>14586.750669848549</v>
      </c>
      <c r="F33" s="72"/>
      <c r="H33"/>
    </row>
    <row r="34" spans="2:36" s="8" customFormat="1" x14ac:dyDescent="0.25">
      <c r="B34" s="161"/>
      <c r="C34" s="5" t="s">
        <v>92</v>
      </c>
      <c r="D34" s="70">
        <v>6800.6413913998713</v>
      </c>
      <c r="E34" s="72"/>
      <c r="F34" s="72"/>
      <c r="AF34"/>
      <c r="AG34"/>
      <c r="AH34"/>
      <c r="AI34"/>
      <c r="AJ34"/>
    </row>
    <row r="35" spans="2:36" s="8" customFormat="1" x14ac:dyDescent="0.25">
      <c r="B35" s="162"/>
      <c r="C35" s="5" t="s">
        <v>93</v>
      </c>
      <c r="D35" s="70">
        <v>0</v>
      </c>
      <c r="E35" s="84">
        <v>0</v>
      </c>
      <c r="F35" s="84">
        <v>0</v>
      </c>
      <c r="AF35"/>
      <c r="AG35"/>
      <c r="AH35"/>
      <c r="AI35"/>
      <c r="AJ35"/>
    </row>
    <row r="36" spans="2:36" s="8" customFormat="1" ht="15" customHeight="1" x14ac:dyDescent="0.25">
      <c r="B36" s="160" t="s">
        <v>115</v>
      </c>
      <c r="C36" s="5" t="s">
        <v>49</v>
      </c>
      <c r="D36" s="70">
        <v>64422.510230951593</v>
      </c>
      <c r="E36" s="71">
        <v>44311.271735347866</v>
      </c>
      <c r="F36" s="71">
        <v>20111.238495603728</v>
      </c>
      <c r="AF36"/>
      <c r="AG36"/>
      <c r="AH36"/>
      <c r="AI36"/>
      <c r="AJ36"/>
    </row>
    <row r="37" spans="2:36" s="8" customFormat="1" x14ac:dyDescent="0.25">
      <c r="B37" s="161"/>
      <c r="C37" s="5" t="s">
        <v>94</v>
      </c>
      <c r="D37" s="70">
        <v>7359.3306991621812</v>
      </c>
      <c r="E37" s="72"/>
      <c r="F37" s="72"/>
      <c r="AF37"/>
      <c r="AG37"/>
      <c r="AH37"/>
      <c r="AI37"/>
      <c r="AJ37"/>
    </row>
    <row r="38" spans="2:36" s="8" customFormat="1" x14ac:dyDescent="0.25">
      <c r="B38" s="161"/>
      <c r="C38" s="5" t="s">
        <v>95</v>
      </c>
      <c r="D38" s="70">
        <v>26950.517230411075</v>
      </c>
      <c r="E38" s="71">
        <v>21770.039989567293</v>
      </c>
      <c r="F38" s="71">
        <v>5180.4772408437839</v>
      </c>
      <c r="G38" s="31"/>
      <c r="AF38"/>
      <c r="AG38"/>
      <c r="AH38"/>
      <c r="AI38"/>
      <c r="AJ38"/>
    </row>
    <row r="39" spans="2:36" s="8" customFormat="1" x14ac:dyDescent="0.25">
      <c r="B39" s="161"/>
      <c r="C39" s="5" t="s">
        <v>96</v>
      </c>
      <c r="D39" s="70">
        <v>16265.154909282217</v>
      </c>
      <c r="E39" s="71">
        <v>10029.267985823946</v>
      </c>
      <c r="F39" s="71">
        <v>6235.8869234582717</v>
      </c>
      <c r="AF39"/>
      <c r="AG39"/>
      <c r="AH39"/>
      <c r="AI39"/>
      <c r="AJ39"/>
    </row>
    <row r="40" spans="2:36" s="8" customFormat="1" ht="24" x14ac:dyDescent="0.25">
      <c r="B40" s="162"/>
      <c r="C40" s="5" t="s">
        <v>97</v>
      </c>
      <c r="D40" s="70">
        <v>37064.030274909652</v>
      </c>
      <c r="E40" s="71">
        <v>24735.110654902066</v>
      </c>
      <c r="F40" s="71">
        <v>12328.919620007586</v>
      </c>
      <c r="AF40"/>
      <c r="AG40"/>
      <c r="AH40"/>
      <c r="AI40"/>
      <c r="AJ40"/>
    </row>
    <row r="41" spans="2:36" s="8" customFormat="1" ht="15" customHeight="1" x14ac:dyDescent="0.25">
      <c r="B41" s="160" t="s">
        <v>47</v>
      </c>
      <c r="C41" s="5" t="s">
        <v>112</v>
      </c>
      <c r="D41" s="70">
        <v>104609.1169111186</v>
      </c>
      <c r="E41" s="71">
        <v>73985.044369286275</v>
      </c>
      <c r="F41" s="71">
        <v>30624.072541832324</v>
      </c>
      <c r="AF41"/>
      <c r="AG41"/>
      <c r="AH41"/>
      <c r="AI41"/>
      <c r="AJ41"/>
    </row>
    <row r="42" spans="2:36" s="8" customFormat="1" x14ac:dyDescent="0.25">
      <c r="B42" s="161"/>
      <c r="C42" s="5" t="s">
        <v>98</v>
      </c>
      <c r="D42" s="70">
        <v>196690.28570401104</v>
      </c>
      <c r="E42" s="71">
        <v>149617.08765674426</v>
      </c>
      <c r="F42" s="71">
        <v>47073.198047266764</v>
      </c>
      <c r="AF42"/>
      <c r="AG42"/>
      <c r="AH42"/>
      <c r="AI42"/>
      <c r="AJ42"/>
    </row>
    <row r="43" spans="2:36" s="8" customFormat="1" x14ac:dyDescent="0.25">
      <c r="B43" s="162"/>
      <c r="C43" s="5" t="s">
        <v>113</v>
      </c>
      <c r="D43" s="70">
        <v>37823.400061777553</v>
      </c>
      <c r="E43" s="71">
        <v>31648.331814161607</v>
      </c>
      <c r="F43" s="71">
        <v>6175.0682476159454</v>
      </c>
      <c r="AF43"/>
      <c r="AG43"/>
      <c r="AH43"/>
      <c r="AI43"/>
      <c r="AJ43"/>
    </row>
    <row r="44" spans="2:36" s="8" customFormat="1" x14ac:dyDescent="0.25">
      <c r="B44" s="160" t="s">
        <v>48</v>
      </c>
      <c r="C44" s="5" t="s">
        <v>99</v>
      </c>
      <c r="D44" s="70">
        <v>143525.69435115863</v>
      </c>
      <c r="E44" s="71">
        <v>106509.90534222941</v>
      </c>
      <c r="F44" s="71">
        <v>37015.789008929212</v>
      </c>
      <c r="AF44"/>
      <c r="AG44"/>
      <c r="AH44"/>
      <c r="AI44"/>
      <c r="AJ44"/>
    </row>
    <row r="45" spans="2:36" s="8" customFormat="1" x14ac:dyDescent="0.25">
      <c r="B45" s="161"/>
      <c r="C45" s="5" t="s">
        <v>100</v>
      </c>
      <c r="D45" s="70">
        <v>151109.47677998117</v>
      </c>
      <c r="E45" s="71">
        <v>115477.19718633426</v>
      </c>
      <c r="F45" s="71">
        <v>35632.279593646912</v>
      </c>
      <c r="AF45"/>
      <c r="AG45"/>
      <c r="AH45"/>
      <c r="AI45"/>
      <c r="AJ45"/>
    </row>
    <row r="46" spans="2:36" s="8" customFormat="1" x14ac:dyDescent="0.25">
      <c r="B46" s="161"/>
      <c r="C46" s="5" t="s">
        <v>101</v>
      </c>
      <c r="D46" s="70">
        <v>23377.60603314796</v>
      </c>
      <c r="E46" s="71">
        <v>21021.746325640557</v>
      </c>
      <c r="F46" s="72"/>
      <c r="AF46"/>
      <c r="AG46"/>
      <c r="AH46"/>
      <c r="AI46"/>
      <c r="AJ46"/>
    </row>
    <row r="47" spans="2:36" s="8" customFormat="1" x14ac:dyDescent="0.25">
      <c r="B47" s="161"/>
      <c r="C47" s="5" t="s">
        <v>102</v>
      </c>
      <c r="D47" s="70">
        <v>6311.6154697324782</v>
      </c>
      <c r="E47" s="72"/>
      <c r="F47" s="72"/>
      <c r="AF47"/>
      <c r="AG47"/>
      <c r="AH47"/>
      <c r="AI47"/>
      <c r="AJ47"/>
    </row>
    <row r="48" spans="2:36" s="8" customFormat="1" x14ac:dyDescent="0.25">
      <c r="B48" s="162"/>
      <c r="C48" s="5" t="s">
        <v>103</v>
      </c>
      <c r="D48" s="70">
        <v>14798.410042886884</v>
      </c>
      <c r="E48" s="71">
        <v>10309.666843437433</v>
      </c>
      <c r="F48" s="71">
        <v>4488.74319944945</v>
      </c>
      <c r="AF48"/>
      <c r="AG48"/>
      <c r="AH48"/>
      <c r="AI48"/>
      <c r="AJ48"/>
    </row>
    <row r="49" spans="2:36" s="8" customFormat="1" x14ac:dyDescent="0.25">
      <c r="B49" s="17"/>
      <c r="C49"/>
      <c r="D49"/>
      <c r="E49"/>
      <c r="F49"/>
      <c r="AF49"/>
      <c r="AG49"/>
      <c r="AH49"/>
      <c r="AI49"/>
      <c r="AJ49"/>
    </row>
    <row r="50" spans="2:36" s="8" customFormat="1" x14ac:dyDescent="0.25">
      <c r="B50" s="168" t="s">
        <v>28</v>
      </c>
      <c r="C50" s="169"/>
      <c r="D50" s="174" t="s">
        <v>74</v>
      </c>
      <c r="E50" s="175"/>
      <c r="F50" s="176"/>
      <c r="G50" s="31"/>
      <c r="AF50"/>
      <c r="AG50"/>
      <c r="AH50"/>
      <c r="AI50"/>
      <c r="AJ50"/>
    </row>
    <row r="51" spans="2:36" s="8" customFormat="1" x14ac:dyDescent="0.25">
      <c r="B51" s="170"/>
      <c r="C51" s="171"/>
      <c r="D51" s="177"/>
      <c r="E51" s="178"/>
      <c r="F51" s="179"/>
      <c r="AF51"/>
      <c r="AG51"/>
      <c r="AH51"/>
      <c r="AI51"/>
      <c r="AJ51"/>
    </row>
    <row r="52" spans="2:36" s="8" customFormat="1" x14ac:dyDescent="0.25">
      <c r="B52" s="184" t="s">
        <v>120</v>
      </c>
      <c r="C52" s="184"/>
      <c r="D52" s="19" t="s">
        <v>19</v>
      </c>
      <c r="E52" s="19" t="s">
        <v>75</v>
      </c>
      <c r="F52" s="19" t="s">
        <v>76</v>
      </c>
      <c r="AF52"/>
      <c r="AG52"/>
      <c r="AH52"/>
      <c r="AI52"/>
      <c r="AJ52"/>
    </row>
    <row r="53" spans="2:36" s="8" customFormat="1" x14ac:dyDescent="0.25">
      <c r="B53" s="160" t="s">
        <v>21</v>
      </c>
      <c r="C53" s="4" t="s">
        <v>19</v>
      </c>
      <c r="D53" s="6">
        <v>100.00000000000001</v>
      </c>
      <c r="E53" s="6">
        <v>100</v>
      </c>
      <c r="F53" s="6">
        <v>100</v>
      </c>
      <c r="AF53"/>
      <c r="AG53"/>
      <c r="AH53"/>
      <c r="AI53"/>
      <c r="AJ53"/>
    </row>
    <row r="54" spans="2:36" s="8" customFormat="1" x14ac:dyDescent="0.25">
      <c r="B54" s="161"/>
      <c r="C54" s="5" t="s">
        <v>2</v>
      </c>
      <c r="D54" s="6">
        <f t="shared" ref="D54:D71" si="0">D9/$D$8*100</f>
        <v>46.941832788226563</v>
      </c>
      <c r="E54" s="7">
        <f t="shared" ref="E54:F71" si="1">E9/E$8*100</f>
        <v>43.405387529582448</v>
      </c>
      <c r="F54" s="7">
        <f t="shared" si="1"/>
        <v>57.704371488521033</v>
      </c>
      <c r="AF54"/>
      <c r="AG54"/>
      <c r="AH54"/>
      <c r="AI54"/>
      <c r="AJ54"/>
    </row>
    <row r="55" spans="2:36" s="8" customFormat="1" x14ac:dyDescent="0.25">
      <c r="B55" s="162"/>
      <c r="C55" s="5" t="s">
        <v>3</v>
      </c>
      <c r="D55" s="6">
        <f t="shared" si="0"/>
        <v>53.058167211773451</v>
      </c>
      <c r="E55" s="7">
        <f t="shared" si="1"/>
        <v>56.594612470417552</v>
      </c>
      <c r="F55" s="7">
        <f t="shared" si="1"/>
        <v>42.295628511478974</v>
      </c>
      <c r="AF55"/>
      <c r="AG55"/>
      <c r="AH55"/>
      <c r="AI55"/>
      <c r="AJ55"/>
    </row>
    <row r="56" spans="2:36" s="8" customFormat="1" x14ac:dyDescent="0.25">
      <c r="B56" s="160" t="s">
        <v>22</v>
      </c>
      <c r="C56" s="5" t="s">
        <v>4</v>
      </c>
      <c r="D56" s="6">
        <f t="shared" si="0"/>
        <v>23.904735298116037</v>
      </c>
      <c r="E56" s="7">
        <f t="shared" si="1"/>
        <v>26.844025645970422</v>
      </c>
      <c r="F56" s="7">
        <f t="shared" si="1"/>
        <v>14.959530775902227</v>
      </c>
      <c r="AF56"/>
      <c r="AG56"/>
      <c r="AH56"/>
      <c r="AI56"/>
      <c r="AJ56"/>
    </row>
    <row r="57" spans="2:36" s="8" customFormat="1" x14ac:dyDescent="0.25">
      <c r="B57" s="161"/>
      <c r="C57" s="5" t="s">
        <v>5</v>
      </c>
      <c r="D57" s="6">
        <f t="shared" si="0"/>
        <v>25.249973417234088</v>
      </c>
      <c r="E57" s="7">
        <f t="shared" si="1"/>
        <v>23.090189335425222</v>
      </c>
      <c r="F57" s="7">
        <f t="shared" si="1"/>
        <v>31.822890022667423</v>
      </c>
      <c r="AF57"/>
      <c r="AG57"/>
      <c r="AH57"/>
      <c r="AI57"/>
      <c r="AJ57"/>
    </row>
    <row r="58" spans="2:36" s="8" customFormat="1" x14ac:dyDescent="0.25">
      <c r="B58" s="161"/>
      <c r="C58" s="5" t="s">
        <v>6</v>
      </c>
      <c r="D58" s="6">
        <f t="shared" si="0"/>
        <v>25.657707385221347</v>
      </c>
      <c r="E58" s="7">
        <f t="shared" si="1"/>
        <v>23.390761081944973</v>
      </c>
      <c r="F58" s="7">
        <f t="shared" si="1"/>
        <v>32.556753047207856</v>
      </c>
      <c r="H58" s="33"/>
      <c r="I58" s="33"/>
      <c r="J58" s="33"/>
      <c r="AF58"/>
      <c r="AG58"/>
      <c r="AH58"/>
      <c r="AI58"/>
      <c r="AJ58"/>
    </row>
    <row r="59" spans="2:36" s="8" customFormat="1" x14ac:dyDescent="0.25">
      <c r="B59" s="162"/>
      <c r="C59" s="5" t="s">
        <v>7</v>
      </c>
      <c r="D59" s="6">
        <f t="shared" si="0"/>
        <v>25.187583899428589</v>
      </c>
      <c r="E59" s="7">
        <f t="shared" si="1"/>
        <v>26.675023936659464</v>
      </c>
      <c r="F59" s="7">
        <f t="shared" si="1"/>
        <v>20.660826154222445</v>
      </c>
      <c r="H59" s="33"/>
      <c r="I59" s="33"/>
      <c r="J59" s="33"/>
      <c r="AF59"/>
      <c r="AG59"/>
      <c r="AH59"/>
      <c r="AI59"/>
      <c r="AJ59"/>
    </row>
    <row r="60" spans="2:36" s="8" customFormat="1" x14ac:dyDescent="0.25">
      <c r="B60" s="160" t="s">
        <v>23</v>
      </c>
      <c r="C60" s="5" t="s">
        <v>8</v>
      </c>
      <c r="D60" s="6">
        <f t="shared" si="0"/>
        <v>44.76366690977158</v>
      </c>
      <c r="E60" s="7">
        <f t="shared" si="1"/>
        <v>43.230870201055012</v>
      </c>
      <c r="F60" s="7">
        <f t="shared" si="1"/>
        <v>49.428459573230192</v>
      </c>
      <c r="H60" s="33"/>
      <c r="I60" s="33"/>
      <c r="J60" s="33"/>
      <c r="AF60"/>
      <c r="AG60"/>
      <c r="AH60"/>
      <c r="AI60"/>
      <c r="AJ60"/>
    </row>
    <row r="61" spans="2:36" s="8" customFormat="1" x14ac:dyDescent="0.25">
      <c r="B61" s="161"/>
      <c r="C61" s="5" t="s">
        <v>9</v>
      </c>
      <c r="D61" s="6">
        <f t="shared" si="0"/>
        <v>29.152725489548153</v>
      </c>
      <c r="E61" s="7">
        <f t="shared" si="1"/>
        <v>27.907183564339938</v>
      </c>
      <c r="F61" s="7">
        <f t="shared" si="1"/>
        <v>32.943309590949525</v>
      </c>
      <c r="AF61"/>
      <c r="AG61"/>
      <c r="AH61"/>
      <c r="AI61"/>
      <c r="AJ61"/>
    </row>
    <row r="62" spans="2:36" s="8" customFormat="1" x14ac:dyDescent="0.25">
      <c r="B62" s="162"/>
      <c r="C62" s="5" t="s">
        <v>10</v>
      </c>
      <c r="D62" s="6">
        <f t="shared" si="0"/>
        <v>25.399821919608399</v>
      </c>
      <c r="E62" s="7">
        <f t="shared" si="1"/>
        <v>28.000378979106884</v>
      </c>
      <c r="F62" s="7">
        <f t="shared" si="1"/>
        <v>17.485491582735779</v>
      </c>
      <c r="AF62"/>
      <c r="AG62"/>
      <c r="AH62"/>
      <c r="AI62"/>
      <c r="AJ62"/>
    </row>
    <row r="63" spans="2:36" s="8" customFormat="1" x14ac:dyDescent="0.25">
      <c r="B63" s="160" t="s">
        <v>38</v>
      </c>
      <c r="C63" s="5" t="s">
        <v>37</v>
      </c>
      <c r="D63" s="6">
        <f t="shared" si="0"/>
        <v>93.40781136557095</v>
      </c>
      <c r="E63" s="7">
        <f t="shared" si="1"/>
        <v>92.391723055192614</v>
      </c>
      <c r="F63" s="7">
        <f t="shared" si="1"/>
        <v>96.500094424847362</v>
      </c>
      <c r="AF63"/>
      <c r="AG63"/>
      <c r="AH63"/>
      <c r="AI63"/>
      <c r="AJ63"/>
    </row>
    <row r="64" spans="2:36" s="8" customFormat="1" x14ac:dyDescent="0.25">
      <c r="B64" s="162"/>
      <c r="C64" s="5" t="s">
        <v>20</v>
      </c>
      <c r="D64" s="6">
        <f t="shared" si="0"/>
        <v>6.5921886344290819</v>
      </c>
      <c r="E64" s="7">
        <f t="shared" si="1"/>
        <v>7.6082769448074279</v>
      </c>
      <c r="F64" s="14"/>
      <c r="AF64"/>
      <c r="AG64"/>
      <c r="AH64"/>
      <c r="AI64"/>
      <c r="AJ64"/>
    </row>
    <row r="65" spans="2:36" s="8" customFormat="1" x14ac:dyDescent="0.25">
      <c r="B65" s="160" t="s">
        <v>25</v>
      </c>
      <c r="C65" s="5" t="s">
        <v>11</v>
      </c>
      <c r="D65" s="6">
        <f t="shared" si="0"/>
        <v>12.329327885230306</v>
      </c>
      <c r="E65" s="7">
        <f t="shared" si="1"/>
        <v>13.036247597185888</v>
      </c>
      <c r="F65" s="7">
        <f t="shared" si="1"/>
        <v>10.177944164719946</v>
      </c>
      <c r="AF65"/>
      <c r="AG65"/>
      <c r="AH65"/>
      <c r="AI65"/>
      <c r="AJ65"/>
    </row>
    <row r="66" spans="2:36" s="8" customFormat="1" x14ac:dyDescent="0.25">
      <c r="B66" s="161"/>
      <c r="C66" s="5" t="s">
        <v>12</v>
      </c>
      <c r="D66" s="6">
        <f t="shared" si="0"/>
        <v>29.24704816434549</v>
      </c>
      <c r="E66" s="7">
        <f t="shared" si="1"/>
        <v>28.758789587960145</v>
      </c>
      <c r="F66" s="7">
        <f t="shared" si="1"/>
        <v>30.732975823271779</v>
      </c>
      <c r="AF66"/>
      <c r="AG66"/>
      <c r="AH66"/>
      <c r="AI66"/>
      <c r="AJ66"/>
    </row>
    <row r="67" spans="2:36" s="8" customFormat="1" x14ac:dyDescent="0.25">
      <c r="B67" s="162"/>
      <c r="C67" s="5" t="s">
        <v>13</v>
      </c>
      <c r="D67" s="6">
        <f t="shared" si="0"/>
        <v>58.423623950424201</v>
      </c>
      <c r="E67" s="7">
        <f t="shared" si="1"/>
        <v>58.204962814853957</v>
      </c>
      <c r="F67" s="7">
        <f t="shared" si="1"/>
        <v>59.089080012008274</v>
      </c>
      <c r="AF67"/>
      <c r="AG67"/>
      <c r="AH67"/>
      <c r="AI67"/>
      <c r="AJ67"/>
    </row>
    <row r="68" spans="2:36" s="8" customFormat="1" x14ac:dyDescent="0.25">
      <c r="B68" s="160" t="s">
        <v>24</v>
      </c>
      <c r="C68" s="5" t="s">
        <v>14</v>
      </c>
      <c r="D68" s="6">
        <f t="shared" si="0"/>
        <v>11.172489217654435</v>
      </c>
      <c r="E68" s="7">
        <f t="shared" si="1"/>
        <v>11.351136866326971</v>
      </c>
      <c r="F68" s="7">
        <f t="shared" si="1"/>
        <v>10.628807047584043</v>
      </c>
      <c r="AF68"/>
      <c r="AG68"/>
      <c r="AH68"/>
      <c r="AI68"/>
      <c r="AJ68"/>
    </row>
    <row r="69" spans="2:36" s="8" customFormat="1" x14ac:dyDescent="0.25">
      <c r="B69" s="161"/>
      <c r="C69" s="5" t="s">
        <v>15</v>
      </c>
      <c r="D69" s="6">
        <f t="shared" si="0"/>
        <v>54.329994123249634</v>
      </c>
      <c r="E69" s="7">
        <f t="shared" si="1"/>
        <v>53.004929195005182</v>
      </c>
      <c r="F69" s="7">
        <f t="shared" si="1"/>
        <v>58.36259226280108</v>
      </c>
      <c r="AF69"/>
      <c r="AG69"/>
      <c r="AH69"/>
      <c r="AI69"/>
      <c r="AJ69"/>
    </row>
    <row r="70" spans="2:36" s="8" customFormat="1" x14ac:dyDescent="0.25">
      <c r="B70" s="161"/>
      <c r="C70" s="5" t="s">
        <v>16</v>
      </c>
      <c r="D70" s="6">
        <f t="shared" si="0"/>
        <v>10.592889802115812</v>
      </c>
      <c r="E70" s="7">
        <f t="shared" si="1"/>
        <v>11.066788325282943</v>
      </c>
      <c r="F70" s="7">
        <f t="shared" si="1"/>
        <v>9.1506643970619947</v>
      </c>
      <c r="AF70"/>
      <c r="AG70"/>
      <c r="AH70"/>
      <c r="AI70"/>
      <c r="AJ70"/>
    </row>
    <row r="71" spans="2:36" s="8" customFormat="1" x14ac:dyDescent="0.25">
      <c r="B71" s="162"/>
      <c r="C71" s="5" t="s">
        <v>17</v>
      </c>
      <c r="D71" s="6">
        <f t="shared" si="0"/>
        <v>23.904626856980101</v>
      </c>
      <c r="E71" s="7">
        <f t="shared" si="1"/>
        <v>24.577145613384882</v>
      </c>
      <c r="F71" s="7">
        <f t="shared" si="1"/>
        <v>21.857936292552846</v>
      </c>
      <c r="AF71"/>
      <c r="AG71"/>
      <c r="AH71"/>
      <c r="AI71"/>
      <c r="AJ71"/>
    </row>
    <row r="72" spans="2:36" s="8" customFormat="1" x14ac:dyDescent="0.25">
      <c r="B72" s="163" t="s">
        <v>121</v>
      </c>
      <c r="C72" s="164"/>
      <c r="D72" s="164"/>
      <c r="E72" s="164"/>
      <c r="F72" s="165"/>
      <c r="AF72"/>
      <c r="AG72"/>
      <c r="AH72"/>
      <c r="AI72"/>
      <c r="AJ72"/>
    </row>
    <row r="73" spans="2:36" s="8" customFormat="1" x14ac:dyDescent="0.25">
      <c r="B73" s="160" t="s">
        <v>116</v>
      </c>
      <c r="C73" s="4" t="s">
        <v>19</v>
      </c>
      <c r="D73" s="38">
        <v>100.00000000000001</v>
      </c>
      <c r="E73" s="38">
        <v>100</v>
      </c>
      <c r="F73" s="38">
        <v>100.00000000000001</v>
      </c>
      <c r="AF73"/>
      <c r="AG73"/>
      <c r="AH73"/>
      <c r="AI73"/>
      <c r="AJ73"/>
    </row>
    <row r="74" spans="2:36" s="8" customFormat="1" ht="36" x14ac:dyDescent="0.25">
      <c r="B74" s="161"/>
      <c r="C74" s="5" t="s">
        <v>111</v>
      </c>
      <c r="D74" s="38">
        <f t="shared" ref="D74:D93" si="2">D29/$D$28*100</f>
        <v>52.667078521729103</v>
      </c>
      <c r="E74" s="39">
        <f t="shared" ref="E74:F93" si="3">E29/E$28*100</f>
        <v>49.51874892770384</v>
      </c>
      <c r="F74" s="39">
        <f t="shared" si="3"/>
        <v>62.248456605882076</v>
      </c>
      <c r="AF74"/>
      <c r="AG74"/>
      <c r="AH74"/>
      <c r="AI74"/>
      <c r="AJ74"/>
    </row>
    <row r="75" spans="2:36" s="8" customFormat="1" x14ac:dyDescent="0.25">
      <c r="B75" s="161"/>
      <c r="C75" s="5" t="s">
        <v>88</v>
      </c>
      <c r="D75" s="38">
        <f t="shared" si="2"/>
        <v>7.2402883954985287</v>
      </c>
      <c r="E75" s="39">
        <f t="shared" si="3"/>
        <v>6.0955981728437854</v>
      </c>
      <c r="F75" s="39">
        <f t="shared" si="3"/>
        <v>10.723948376112462</v>
      </c>
      <c r="AF75"/>
      <c r="AG75"/>
      <c r="AH75"/>
      <c r="AI75"/>
      <c r="AJ75"/>
    </row>
    <row r="76" spans="2:36" s="8" customFormat="1" x14ac:dyDescent="0.25">
      <c r="B76" s="161"/>
      <c r="C76" s="5" t="s">
        <v>89</v>
      </c>
      <c r="D76" s="38">
        <f t="shared" si="2"/>
        <v>19.951401956213353</v>
      </c>
      <c r="E76" s="39">
        <f t="shared" si="3"/>
        <v>21.318399563924242</v>
      </c>
      <c r="F76" s="39">
        <f t="shared" si="3"/>
        <v>15.791189205786321</v>
      </c>
      <c r="AF76"/>
      <c r="AG76"/>
      <c r="AH76"/>
      <c r="AI76"/>
      <c r="AJ76"/>
    </row>
    <row r="77" spans="2:36" s="8" customFormat="1" x14ac:dyDescent="0.25">
      <c r="B77" s="161"/>
      <c r="C77" s="5" t="s">
        <v>90</v>
      </c>
      <c r="D77" s="38">
        <f t="shared" si="2"/>
        <v>12.944368284381039</v>
      </c>
      <c r="E77" s="39">
        <f t="shared" si="3"/>
        <v>15.739779521716951</v>
      </c>
      <c r="F77" s="39">
        <f t="shared" si="3"/>
        <v>4.4370341042385508</v>
      </c>
      <c r="AF77"/>
      <c r="AG77"/>
      <c r="AH77"/>
      <c r="AI77"/>
      <c r="AJ77"/>
    </row>
    <row r="78" spans="2:36" s="8" customFormat="1" x14ac:dyDescent="0.25">
      <c r="B78" s="161"/>
      <c r="C78" s="5" t="s">
        <v>91</v>
      </c>
      <c r="D78" s="38">
        <f t="shared" si="2"/>
        <v>5.1915003782804847</v>
      </c>
      <c r="E78" s="39">
        <f t="shared" si="3"/>
        <v>5.7146813566540864</v>
      </c>
      <c r="F78" s="40"/>
      <c r="AF78"/>
      <c r="AG78"/>
      <c r="AH78"/>
      <c r="AI78"/>
      <c r="AJ78"/>
    </row>
    <row r="79" spans="2:36" s="8" customFormat="1" x14ac:dyDescent="0.25">
      <c r="B79" s="161"/>
      <c r="C79" s="5" t="s">
        <v>92</v>
      </c>
      <c r="D79" s="38">
        <f t="shared" si="2"/>
        <v>2.0053624638974958</v>
      </c>
      <c r="E79" s="40"/>
      <c r="F79" s="40"/>
      <c r="AF79"/>
      <c r="AG79"/>
      <c r="AH79"/>
      <c r="AI79"/>
      <c r="AJ79"/>
    </row>
    <row r="80" spans="2:36" s="8" customFormat="1" x14ac:dyDescent="0.25">
      <c r="B80" s="162"/>
      <c r="C80" s="5" t="s">
        <v>93</v>
      </c>
      <c r="D80" s="38">
        <v>0</v>
      </c>
      <c r="E80" s="82">
        <v>0</v>
      </c>
      <c r="F80" s="82">
        <v>0</v>
      </c>
      <c r="AF80"/>
      <c r="AG80"/>
      <c r="AH80"/>
      <c r="AI80"/>
      <c r="AJ80"/>
    </row>
    <row r="81" spans="2:36" s="8" customFormat="1" x14ac:dyDescent="0.25">
      <c r="B81" s="160" t="s">
        <v>115</v>
      </c>
      <c r="C81" s="5" t="s">
        <v>49</v>
      </c>
      <c r="D81" s="38">
        <f t="shared" si="2"/>
        <v>18.996808743742573</v>
      </c>
      <c r="E81" s="39">
        <f t="shared" si="3"/>
        <v>17.35991820296568</v>
      </c>
      <c r="F81" s="39">
        <f t="shared" si="3"/>
        <v>23.978392369332681</v>
      </c>
      <c r="AF81"/>
      <c r="AG81"/>
      <c r="AH81"/>
      <c r="AI81"/>
      <c r="AJ81"/>
    </row>
    <row r="82" spans="2:36" s="8" customFormat="1" x14ac:dyDescent="0.25">
      <c r="B82" s="161"/>
      <c r="C82" s="5" t="s">
        <v>94</v>
      </c>
      <c r="D82" s="38">
        <f t="shared" si="2"/>
        <v>2.1701078904368578</v>
      </c>
      <c r="E82" s="40"/>
      <c r="F82" s="40"/>
      <c r="AF82"/>
      <c r="AG82"/>
      <c r="AH82"/>
      <c r="AI82"/>
      <c r="AJ82"/>
    </row>
    <row r="83" spans="2:36" s="8" customFormat="1" x14ac:dyDescent="0.25">
      <c r="B83" s="161"/>
      <c r="C83" s="5" t="s">
        <v>95</v>
      </c>
      <c r="D83" s="38">
        <f t="shared" si="2"/>
        <v>7.9471262379509353</v>
      </c>
      <c r="E83" s="39">
        <f t="shared" si="3"/>
        <v>8.5288934100418032</v>
      </c>
      <c r="F83" s="39">
        <f t="shared" si="3"/>
        <v>6.1766218907156976</v>
      </c>
      <c r="AF83"/>
      <c r="AG83"/>
      <c r="AH83"/>
      <c r="AI83"/>
      <c r="AJ83"/>
    </row>
    <row r="84" spans="2:36" s="8" customFormat="1" x14ac:dyDescent="0.25">
      <c r="B84" s="161"/>
      <c r="C84" s="5" t="s">
        <v>96</v>
      </c>
      <c r="D84" s="38">
        <f t="shared" si="2"/>
        <v>4.7962433610748763</v>
      </c>
      <c r="E84" s="39">
        <f t="shared" si="3"/>
        <v>3.9291869777377135</v>
      </c>
      <c r="F84" s="39">
        <f t="shared" si="3"/>
        <v>7.4349744027032161</v>
      </c>
      <c r="AF84"/>
      <c r="AG84"/>
      <c r="AH84"/>
      <c r="AI84"/>
      <c r="AJ84"/>
    </row>
    <row r="85" spans="2:36" s="8" customFormat="1" ht="24" x14ac:dyDescent="0.25">
      <c r="B85" s="162"/>
      <c r="C85" s="5" t="s">
        <v>97</v>
      </c>
      <c r="D85" s="38">
        <f t="shared" si="2"/>
        <v>10.929383097314659</v>
      </c>
      <c r="E85" s="39">
        <f t="shared" si="3"/>
        <v>9.6905252522433312</v>
      </c>
      <c r="F85" s="39">
        <f t="shared" si="3"/>
        <v>14.69962539617485</v>
      </c>
      <c r="AF85"/>
      <c r="AG85"/>
      <c r="AH85"/>
      <c r="AI85"/>
      <c r="AJ85"/>
    </row>
    <row r="86" spans="2:36" s="8" customFormat="1" x14ac:dyDescent="0.25">
      <c r="B86" s="160" t="s">
        <v>47</v>
      </c>
      <c r="C86" s="5" t="s">
        <v>112</v>
      </c>
      <c r="D86" s="38">
        <f t="shared" si="2"/>
        <v>30.84697227239624</v>
      </c>
      <c r="E86" s="39">
        <f t="shared" si="3"/>
        <v>28.985273231709769</v>
      </c>
      <c r="F86" s="39">
        <f t="shared" si="3"/>
        <v>36.512720363565997</v>
      </c>
      <c r="AF86"/>
      <c r="AG86"/>
      <c r="AH86"/>
      <c r="AI86"/>
      <c r="AJ86"/>
    </row>
    <row r="87" spans="2:36" s="8" customFormat="1" x14ac:dyDescent="0.25">
      <c r="B87" s="161"/>
      <c r="C87" s="5" t="s">
        <v>98</v>
      </c>
      <c r="D87" s="38">
        <f t="shared" si="2"/>
        <v>57.999722858920791</v>
      </c>
      <c r="E87" s="39">
        <f t="shared" si="3"/>
        <v>58.615794622186016</v>
      </c>
      <c r="F87" s="39">
        <f t="shared" si="3"/>
        <v>56.124818623348702</v>
      </c>
      <c r="AF87"/>
      <c r="AG87"/>
      <c r="AH87"/>
      <c r="AI87"/>
      <c r="AJ87"/>
    </row>
    <row r="88" spans="2:36" s="8" customFormat="1" x14ac:dyDescent="0.25">
      <c r="B88" s="162"/>
      <c r="C88" s="5" t="s">
        <v>113</v>
      </c>
      <c r="D88" s="38">
        <f t="shared" si="2"/>
        <v>11.153304868682943</v>
      </c>
      <c r="E88" s="39">
        <f t="shared" si="3"/>
        <v>12.398932146104173</v>
      </c>
      <c r="F88" s="39">
        <f t="shared" si="3"/>
        <v>7.3624610130853005</v>
      </c>
      <c r="AF88"/>
      <c r="AG88"/>
      <c r="AH88"/>
      <c r="AI88"/>
      <c r="AJ88"/>
    </row>
    <row r="89" spans="2:36" s="8" customFormat="1" x14ac:dyDescent="0.25">
      <c r="B89" s="160" t="s">
        <v>48</v>
      </c>
      <c r="C89" s="5" t="s">
        <v>99</v>
      </c>
      <c r="D89" s="38">
        <f t="shared" si="2"/>
        <v>42.322631571283623</v>
      </c>
      <c r="E89" s="39">
        <f t="shared" si="3"/>
        <v>41.727605011880939</v>
      </c>
      <c r="F89" s="39">
        <f t="shared" si="3"/>
        <v>44.133488492544089</v>
      </c>
      <c r="AF89"/>
      <c r="AG89"/>
      <c r="AH89"/>
      <c r="AI89"/>
      <c r="AJ89"/>
    </row>
    <row r="90" spans="2:36" s="8" customFormat="1" x14ac:dyDescent="0.25">
      <c r="B90" s="161"/>
      <c r="C90" s="5" t="s">
        <v>100</v>
      </c>
      <c r="D90" s="38">
        <f t="shared" si="2"/>
        <v>44.558925435618029</v>
      </c>
      <c r="E90" s="39">
        <f t="shared" si="3"/>
        <v>45.240739409050576</v>
      </c>
      <c r="F90" s="39">
        <f t="shared" si="3"/>
        <v>42.483946540487935</v>
      </c>
      <c r="AF90"/>
      <c r="AG90"/>
      <c r="AH90"/>
      <c r="AI90"/>
      <c r="AJ90"/>
    </row>
    <row r="91" spans="2:36" s="8" customFormat="1" x14ac:dyDescent="0.25">
      <c r="B91" s="161"/>
      <c r="C91" s="5" t="s">
        <v>101</v>
      </c>
      <c r="D91" s="38">
        <f t="shared" si="2"/>
        <v>6.8935517896803074</v>
      </c>
      <c r="E91" s="39">
        <f t="shared" si="3"/>
        <v>8.2357328599417929</v>
      </c>
      <c r="F91" s="40"/>
      <c r="AF91"/>
      <c r="AG91"/>
      <c r="AH91"/>
      <c r="AI91"/>
      <c r="AJ91"/>
    </row>
    <row r="92" spans="2:36" s="8" customFormat="1" x14ac:dyDescent="0.25">
      <c r="B92" s="161"/>
      <c r="C92" s="5" t="s">
        <v>102</v>
      </c>
      <c r="D92" s="38">
        <f t="shared" si="2"/>
        <v>1.8611592673541768</v>
      </c>
      <c r="E92" s="40"/>
      <c r="F92" s="40"/>
      <c r="AF92"/>
      <c r="AG92"/>
      <c r="AH92"/>
      <c r="AI92"/>
      <c r="AJ92"/>
    </row>
    <row r="93" spans="2:36" s="8" customFormat="1" x14ac:dyDescent="0.25">
      <c r="B93" s="162"/>
      <c r="C93" s="5" t="s">
        <v>103</v>
      </c>
      <c r="D93" s="38">
        <f t="shared" si="2"/>
        <v>4.3637319360638172</v>
      </c>
      <c r="E93" s="39">
        <f t="shared" si="3"/>
        <v>4.0390394157685572</v>
      </c>
      <c r="F93" s="39">
        <f t="shared" si="3"/>
        <v>5.3518755548098627</v>
      </c>
      <c r="AF93"/>
      <c r="AG93"/>
      <c r="AH93"/>
      <c r="AI93"/>
      <c r="AJ93"/>
    </row>
    <row r="95" spans="2:36" s="8" customFormat="1" x14ac:dyDescent="0.25">
      <c r="B95" s="167" t="s">
        <v>29</v>
      </c>
      <c r="C95" s="167"/>
      <c r="D95" s="174" t="s">
        <v>74</v>
      </c>
      <c r="E95" s="175"/>
      <c r="F95" s="176"/>
      <c r="AF95"/>
      <c r="AG95"/>
      <c r="AH95"/>
      <c r="AI95"/>
      <c r="AJ95"/>
    </row>
    <row r="96" spans="2:36" s="8" customFormat="1" x14ac:dyDescent="0.25">
      <c r="B96" s="167"/>
      <c r="C96" s="167"/>
      <c r="D96" s="177"/>
      <c r="E96" s="178"/>
      <c r="F96" s="179"/>
      <c r="AF96"/>
      <c r="AG96"/>
      <c r="AH96"/>
      <c r="AI96"/>
      <c r="AJ96"/>
    </row>
    <row r="97" spans="2:36" s="8" customFormat="1" x14ac:dyDescent="0.25">
      <c r="B97" s="184" t="s">
        <v>120</v>
      </c>
      <c r="C97" s="184"/>
      <c r="D97" s="19" t="s">
        <v>19</v>
      </c>
      <c r="E97" s="19" t="s">
        <v>75</v>
      </c>
      <c r="F97" s="19" t="s">
        <v>76</v>
      </c>
      <c r="AF97"/>
      <c r="AG97"/>
      <c r="AH97"/>
      <c r="AI97"/>
      <c r="AJ97"/>
    </row>
    <row r="98" spans="2:36" s="8" customFormat="1" x14ac:dyDescent="0.25">
      <c r="B98" s="160" t="s">
        <v>21</v>
      </c>
      <c r="C98" s="4" t="s">
        <v>19</v>
      </c>
      <c r="D98" s="6">
        <v>100</v>
      </c>
      <c r="E98" s="6">
        <f>E8/D8*100</f>
        <v>75.267856312032549</v>
      </c>
      <c r="F98" s="6">
        <f>F8/D8*100</f>
        <v>24.732143687967458</v>
      </c>
      <c r="AF98"/>
      <c r="AG98"/>
      <c r="AH98"/>
      <c r="AI98"/>
      <c r="AJ98"/>
    </row>
    <row r="99" spans="2:36" s="8" customFormat="1" x14ac:dyDescent="0.25">
      <c r="B99" s="161"/>
      <c r="C99" s="5" t="s">
        <v>2</v>
      </c>
      <c r="D99" s="6">
        <v>100</v>
      </c>
      <c r="E99" s="7">
        <f t="shared" ref="E99:F116" si="4">E9/$D9*100</f>
        <v>69.597420417809133</v>
      </c>
      <c r="F99" s="7">
        <f t="shared" si="4"/>
        <v>30.402579582190871</v>
      </c>
      <c r="AF99"/>
      <c r="AG99"/>
      <c r="AH99"/>
      <c r="AI99"/>
      <c r="AJ99"/>
    </row>
    <row r="100" spans="2:36" s="8" customFormat="1" x14ac:dyDescent="0.25">
      <c r="B100" s="162"/>
      <c r="C100" s="5" t="s">
        <v>3</v>
      </c>
      <c r="D100" s="6">
        <v>100</v>
      </c>
      <c r="E100" s="7">
        <f t="shared" si="4"/>
        <v>80.28462691627476</v>
      </c>
      <c r="F100" s="7">
        <f t="shared" si="4"/>
        <v>19.715373083725236</v>
      </c>
      <c r="AF100"/>
      <c r="AG100"/>
      <c r="AH100"/>
      <c r="AI100"/>
      <c r="AJ100"/>
    </row>
    <row r="101" spans="2:36" s="8" customFormat="1" x14ac:dyDescent="0.25">
      <c r="B101" s="160" t="s">
        <v>22</v>
      </c>
      <c r="C101" s="5" t="s">
        <v>4</v>
      </c>
      <c r="D101" s="6">
        <v>100</v>
      </c>
      <c r="E101" s="7">
        <f t="shared" si="4"/>
        <v>84.522678873447148</v>
      </c>
      <c r="F101" s="7">
        <f t="shared" si="4"/>
        <v>15.477321126552859</v>
      </c>
      <c r="AF101"/>
      <c r="AG101"/>
      <c r="AH101"/>
      <c r="AI101"/>
      <c r="AJ101"/>
    </row>
    <row r="102" spans="2:36" s="8" customFormat="1" x14ac:dyDescent="0.25">
      <c r="B102" s="161"/>
      <c r="C102" s="5" t="s">
        <v>5</v>
      </c>
      <c r="D102" s="6">
        <v>100</v>
      </c>
      <c r="E102" s="7">
        <f t="shared" si="4"/>
        <v>68.829737932721713</v>
      </c>
      <c r="F102" s="7">
        <f t="shared" si="4"/>
        <v>31.17026206727828</v>
      </c>
      <c r="AF102"/>
      <c r="AG102"/>
      <c r="AH102"/>
      <c r="AI102"/>
      <c r="AJ102"/>
    </row>
    <row r="103" spans="2:36" s="8" customFormat="1" x14ac:dyDescent="0.25">
      <c r="B103" s="161"/>
      <c r="C103" s="5" t="s">
        <v>6</v>
      </c>
      <c r="D103" s="6">
        <v>100</v>
      </c>
      <c r="E103" s="7">
        <f t="shared" si="4"/>
        <v>68.617683478571209</v>
      </c>
      <c r="F103" s="7">
        <f t="shared" si="4"/>
        <v>31.382316521428784</v>
      </c>
      <c r="AF103"/>
      <c r="AG103"/>
      <c r="AH103"/>
      <c r="AI103"/>
      <c r="AJ103"/>
    </row>
    <row r="104" spans="2:36" s="8" customFormat="1" x14ac:dyDescent="0.25">
      <c r="B104" s="162"/>
      <c r="C104" s="5" t="s">
        <v>7</v>
      </c>
      <c r="D104" s="6">
        <v>100</v>
      </c>
      <c r="E104" s="7">
        <f t="shared" si="4"/>
        <v>79.712761525731807</v>
      </c>
      <c r="F104" s="7">
        <f t="shared" si="4"/>
        <v>20.287238474268186</v>
      </c>
      <c r="AF104"/>
      <c r="AG104"/>
      <c r="AH104"/>
      <c r="AI104"/>
      <c r="AJ104"/>
    </row>
    <row r="105" spans="2:36" s="8" customFormat="1" x14ac:dyDescent="0.25">
      <c r="B105" s="160" t="s">
        <v>23</v>
      </c>
      <c r="C105" s="5" t="s">
        <v>8</v>
      </c>
      <c r="D105" s="6">
        <v>100</v>
      </c>
      <c r="E105" s="7">
        <f t="shared" si="4"/>
        <v>72.690535676978612</v>
      </c>
      <c r="F105" s="7">
        <f t="shared" si="4"/>
        <v>27.309464323021388</v>
      </c>
      <c r="AF105"/>
      <c r="AG105"/>
      <c r="AH105"/>
      <c r="AI105"/>
      <c r="AJ105"/>
    </row>
    <row r="106" spans="2:36" s="8" customFormat="1" x14ac:dyDescent="0.25">
      <c r="B106" s="161"/>
      <c r="C106" s="5" t="s">
        <v>9</v>
      </c>
      <c r="D106" s="6">
        <v>100</v>
      </c>
      <c r="E106" s="7">
        <f t="shared" si="4"/>
        <v>72.052058506410731</v>
      </c>
      <c r="F106" s="7">
        <f t="shared" si="4"/>
        <v>27.947941493589262</v>
      </c>
      <c r="AF106"/>
      <c r="AG106"/>
      <c r="AH106"/>
      <c r="AI106"/>
      <c r="AJ106"/>
    </row>
    <row r="107" spans="2:36" s="8" customFormat="1" x14ac:dyDescent="0.25">
      <c r="B107" s="161"/>
      <c r="C107" s="5" t="s">
        <v>10</v>
      </c>
      <c r="D107" s="6">
        <v>100</v>
      </c>
      <c r="E107" s="7">
        <f t="shared" si="4"/>
        <v>82.974144793309875</v>
      </c>
      <c r="F107" s="7">
        <f t="shared" si="4"/>
        <v>17.025855206690132</v>
      </c>
      <c r="AF107"/>
      <c r="AG107"/>
      <c r="AH107"/>
      <c r="AI107"/>
      <c r="AJ107"/>
    </row>
    <row r="108" spans="2:36" s="8" customFormat="1" x14ac:dyDescent="0.25">
      <c r="B108" s="160" t="s">
        <v>38</v>
      </c>
      <c r="C108" s="5" t="s">
        <v>37</v>
      </c>
      <c r="D108" s="6">
        <v>100</v>
      </c>
      <c r="E108" s="7">
        <f t="shared" si="4"/>
        <v>74.449094071189791</v>
      </c>
      <c r="F108" s="7">
        <f t="shared" si="4"/>
        <v>25.550905928810209</v>
      </c>
      <c r="AF108"/>
      <c r="AG108"/>
      <c r="AH108"/>
      <c r="AI108"/>
      <c r="AJ108"/>
    </row>
    <row r="109" spans="2:36" s="8" customFormat="1" x14ac:dyDescent="0.25">
      <c r="B109" s="162"/>
      <c r="C109" s="5" t="s">
        <v>20</v>
      </c>
      <c r="D109" s="6">
        <v>99.999999999999986</v>
      </c>
      <c r="E109" s="7">
        <f t="shared" si="4"/>
        <v>86.869282361412687</v>
      </c>
      <c r="F109" s="14"/>
      <c r="AF109"/>
      <c r="AG109"/>
      <c r="AH109"/>
      <c r="AI109"/>
      <c r="AJ109"/>
    </row>
    <row r="110" spans="2:36" s="8" customFormat="1" x14ac:dyDescent="0.25">
      <c r="B110" s="160" t="s">
        <v>25</v>
      </c>
      <c r="C110" s="5" t="s">
        <v>11</v>
      </c>
      <c r="D110" s="6">
        <v>100</v>
      </c>
      <c r="E110" s="7">
        <f t="shared" si="4"/>
        <v>79.583446894010351</v>
      </c>
      <c r="F110" s="7">
        <f t="shared" si="4"/>
        <v>20.416553105989653</v>
      </c>
      <c r="AF110"/>
      <c r="AG110"/>
      <c r="AH110"/>
      <c r="AI110"/>
      <c r="AJ110"/>
    </row>
    <row r="111" spans="2:36" s="8" customFormat="1" x14ac:dyDescent="0.25">
      <c r="B111" s="161"/>
      <c r="C111" s="5" t="s">
        <v>12</v>
      </c>
      <c r="D111" s="6">
        <v>100</v>
      </c>
      <c r="E111" s="7">
        <f t="shared" si="4"/>
        <v>74.011313218726755</v>
      </c>
      <c r="F111" s="7">
        <f t="shared" si="4"/>
        <v>25.988686781273245</v>
      </c>
      <c r="AF111"/>
      <c r="AG111"/>
      <c r="AH111"/>
      <c r="AI111"/>
      <c r="AJ111"/>
    </row>
    <row r="112" spans="2:36" s="8" customFormat="1" x14ac:dyDescent="0.25">
      <c r="B112" s="162"/>
      <c r="C112" s="5" t="s">
        <v>13</v>
      </c>
      <c r="D112" s="6">
        <v>100</v>
      </c>
      <c r="E112" s="7">
        <f t="shared" si="4"/>
        <v>74.986152545297841</v>
      </c>
      <c r="F112" s="7">
        <f t="shared" si="4"/>
        <v>25.013847454702159</v>
      </c>
      <c r="AF112"/>
      <c r="AG112"/>
      <c r="AH112"/>
      <c r="AI112"/>
      <c r="AJ112"/>
    </row>
    <row r="113" spans="2:36" s="8" customFormat="1" x14ac:dyDescent="0.25">
      <c r="B113" s="183" t="s">
        <v>24</v>
      </c>
      <c r="C113" s="5" t="s">
        <v>14</v>
      </c>
      <c r="D113" s="6">
        <v>100.00000000000001</v>
      </c>
      <c r="E113" s="7">
        <f t="shared" si="4"/>
        <v>76.471386276466916</v>
      </c>
      <c r="F113" s="7">
        <f t="shared" si="4"/>
        <v>23.528613723533098</v>
      </c>
      <c r="AF113"/>
      <c r="AG113"/>
      <c r="AH113"/>
      <c r="AI113"/>
      <c r="AJ113"/>
    </row>
    <row r="114" spans="2:36" s="8" customFormat="1" x14ac:dyDescent="0.25">
      <c r="B114" s="183"/>
      <c r="C114" s="5" t="s">
        <v>15</v>
      </c>
      <c r="D114" s="6">
        <v>100</v>
      </c>
      <c r="E114" s="7">
        <f t="shared" si="4"/>
        <v>73.432133738660553</v>
      </c>
      <c r="F114" s="7">
        <f t="shared" si="4"/>
        <v>26.567866261339439</v>
      </c>
      <c r="AF114"/>
      <c r="AG114"/>
      <c r="AH114"/>
      <c r="AI114"/>
      <c r="AJ114"/>
    </row>
    <row r="115" spans="2:36" s="8" customFormat="1" x14ac:dyDescent="0.25">
      <c r="B115" s="183"/>
      <c r="C115" s="5" t="s">
        <v>16</v>
      </c>
      <c r="D115" s="6">
        <v>100</v>
      </c>
      <c r="E115" s="7">
        <f t="shared" si="4"/>
        <v>78.635145750000973</v>
      </c>
      <c r="F115" s="7">
        <f t="shared" si="4"/>
        <v>21.364854249999031</v>
      </c>
      <c r="AF115"/>
      <c r="AG115"/>
      <c r="AH115"/>
      <c r="AI115"/>
      <c r="AJ115"/>
    </row>
    <row r="116" spans="2:36" s="8" customFormat="1" x14ac:dyDescent="0.25">
      <c r="B116" s="183"/>
      <c r="C116" s="5" t="s">
        <v>17</v>
      </c>
      <c r="D116" s="6">
        <v>100</v>
      </c>
      <c r="E116" s="7">
        <f t="shared" si="4"/>
        <v>77.385398051005197</v>
      </c>
      <c r="F116" s="7">
        <f t="shared" si="4"/>
        <v>22.6146019489948</v>
      </c>
      <c r="AF116"/>
      <c r="AG116"/>
      <c r="AH116"/>
      <c r="AI116"/>
      <c r="AJ116"/>
    </row>
    <row r="117" spans="2:36" s="8" customFormat="1" x14ac:dyDescent="0.25">
      <c r="B117" s="163" t="s">
        <v>121</v>
      </c>
      <c r="C117" s="164"/>
      <c r="D117" s="164"/>
      <c r="E117" s="164"/>
      <c r="F117" s="165"/>
      <c r="AF117"/>
      <c r="AG117"/>
      <c r="AH117"/>
      <c r="AI117"/>
      <c r="AJ117"/>
    </row>
    <row r="118" spans="2:36" s="8" customFormat="1" x14ac:dyDescent="0.25">
      <c r="B118" s="160" t="s">
        <v>116</v>
      </c>
      <c r="C118" s="4" t="s">
        <v>19</v>
      </c>
      <c r="D118" s="38">
        <v>100</v>
      </c>
      <c r="E118" s="38">
        <f>E28/$D$28*100</f>
        <v>75.267856312032549</v>
      </c>
      <c r="F118" s="38">
        <f>F28/$D$28*100</f>
        <v>24.732143687967451</v>
      </c>
      <c r="AF118"/>
      <c r="AG118"/>
      <c r="AH118"/>
      <c r="AI118"/>
      <c r="AJ118"/>
    </row>
    <row r="119" spans="2:36" s="8" customFormat="1" ht="36" x14ac:dyDescent="0.25">
      <c r="B119" s="161"/>
      <c r="C119" s="5" t="s">
        <v>111</v>
      </c>
      <c r="D119" s="38">
        <v>100</v>
      </c>
      <c r="E119" s="39">
        <f t="shared" ref="E119:F138" si="5">E29/$D29*100</f>
        <v>70.76849872172599</v>
      </c>
      <c r="F119" s="39">
        <f t="shared" si="5"/>
        <v>29.231501278274013</v>
      </c>
      <c r="AF119"/>
      <c r="AG119"/>
      <c r="AH119"/>
      <c r="AI119"/>
      <c r="AJ119"/>
    </row>
    <row r="120" spans="2:36" s="8" customFormat="1" x14ac:dyDescent="0.25">
      <c r="B120" s="161"/>
      <c r="C120" s="5" t="s">
        <v>88</v>
      </c>
      <c r="D120" s="38">
        <v>100</v>
      </c>
      <c r="E120" s="39">
        <f t="shared" si="5"/>
        <v>63.368001707603725</v>
      </c>
      <c r="F120" s="39">
        <f t="shared" si="5"/>
        <v>36.631998292396268</v>
      </c>
      <c r="AF120"/>
      <c r="AG120"/>
      <c r="AH120"/>
      <c r="AI120"/>
      <c r="AJ120"/>
    </row>
    <row r="121" spans="2:36" s="8" customFormat="1" x14ac:dyDescent="0.25">
      <c r="B121" s="161"/>
      <c r="C121" s="5" t="s">
        <v>89</v>
      </c>
      <c r="D121" s="38">
        <v>100</v>
      </c>
      <c r="E121" s="39">
        <f t="shared" si="5"/>
        <v>80.424936488247084</v>
      </c>
      <c r="F121" s="39">
        <f t="shared" si="5"/>
        <v>19.575063511752923</v>
      </c>
      <c r="AF121"/>
      <c r="AG121"/>
      <c r="AH121"/>
      <c r="AI121"/>
      <c r="AJ121"/>
    </row>
    <row r="122" spans="2:36" s="8" customFormat="1" x14ac:dyDescent="0.25">
      <c r="B122" s="161"/>
      <c r="C122" s="5" t="s">
        <v>90</v>
      </c>
      <c r="D122" s="38">
        <v>100</v>
      </c>
      <c r="E122" s="39">
        <f t="shared" si="5"/>
        <v>91.522385441794682</v>
      </c>
      <c r="F122" s="39">
        <f t="shared" si="5"/>
        <v>8.4776145582053104</v>
      </c>
      <c r="AF122"/>
      <c r="AG122"/>
      <c r="AH122"/>
      <c r="AI122"/>
      <c r="AJ122"/>
    </row>
    <row r="123" spans="2:36" s="8" customFormat="1" x14ac:dyDescent="0.25">
      <c r="B123" s="161"/>
      <c r="C123" s="5" t="s">
        <v>91</v>
      </c>
      <c r="D123" s="38">
        <v>100</v>
      </c>
      <c r="E123" s="39">
        <f t="shared" si="5"/>
        <v>82.853083671383303</v>
      </c>
      <c r="F123" s="40"/>
      <c r="AF123"/>
      <c r="AG123"/>
      <c r="AH123"/>
      <c r="AI123"/>
      <c r="AJ123"/>
    </row>
    <row r="124" spans="2:36" s="8" customFormat="1" x14ac:dyDescent="0.25">
      <c r="B124" s="161"/>
      <c r="C124" s="5" t="s">
        <v>92</v>
      </c>
      <c r="D124" s="38">
        <v>100</v>
      </c>
      <c r="E124" s="40"/>
      <c r="F124" s="40"/>
      <c r="AF124"/>
      <c r="AG124"/>
      <c r="AH124"/>
      <c r="AI124"/>
      <c r="AJ124"/>
    </row>
    <row r="125" spans="2:36" s="8" customFormat="1" x14ac:dyDescent="0.25">
      <c r="B125" s="162"/>
      <c r="C125" s="5" t="s">
        <v>93</v>
      </c>
      <c r="D125" s="38">
        <v>0</v>
      </c>
      <c r="E125" s="82">
        <v>0</v>
      </c>
      <c r="F125" s="82">
        <v>0</v>
      </c>
      <c r="AF125"/>
      <c r="AG125"/>
      <c r="AH125"/>
      <c r="AI125"/>
      <c r="AJ125"/>
    </row>
    <row r="126" spans="2:36" s="8" customFormat="1" x14ac:dyDescent="0.25">
      <c r="B126" s="160" t="s">
        <v>115</v>
      </c>
      <c r="C126" s="5" t="s">
        <v>49</v>
      </c>
      <c r="D126" s="38">
        <v>100</v>
      </c>
      <c r="E126" s="39">
        <f t="shared" si="5"/>
        <v>68.782280566985193</v>
      </c>
      <c r="F126" s="39">
        <f t="shared" si="5"/>
        <v>31.217719433014807</v>
      </c>
      <c r="AF126"/>
      <c r="AG126"/>
      <c r="AH126"/>
      <c r="AI126"/>
      <c r="AJ126"/>
    </row>
    <row r="127" spans="2:36" x14ac:dyDescent="0.25">
      <c r="B127" s="161"/>
      <c r="C127" s="5" t="s">
        <v>94</v>
      </c>
      <c r="D127" s="38">
        <v>100</v>
      </c>
      <c r="E127" s="40"/>
      <c r="F127" s="40"/>
    </row>
    <row r="128" spans="2:36" x14ac:dyDescent="0.25">
      <c r="B128" s="161"/>
      <c r="C128" s="5" t="s">
        <v>95</v>
      </c>
      <c r="D128" s="38">
        <v>100</v>
      </c>
      <c r="E128" s="39">
        <f t="shared" si="5"/>
        <v>80.777818857598362</v>
      </c>
      <c r="F128" s="39">
        <f t="shared" si="5"/>
        <v>19.222181142401645</v>
      </c>
    </row>
    <row r="129" spans="2:6" x14ac:dyDescent="0.25">
      <c r="B129" s="161"/>
      <c r="C129" s="5" t="s">
        <v>96</v>
      </c>
      <c r="D129" s="38">
        <v>100</v>
      </c>
      <c r="E129" s="39">
        <f t="shared" si="5"/>
        <v>61.661066505431386</v>
      </c>
      <c r="F129" s="39">
        <f t="shared" si="5"/>
        <v>38.338933494568614</v>
      </c>
    </row>
    <row r="130" spans="2:6" ht="24" x14ac:dyDescent="0.25">
      <c r="B130" s="162"/>
      <c r="C130" s="5" t="s">
        <v>97</v>
      </c>
      <c r="D130" s="38">
        <v>100</v>
      </c>
      <c r="E130" s="39">
        <f t="shared" si="5"/>
        <v>66.736160291900049</v>
      </c>
      <c r="F130" s="39">
        <f t="shared" si="5"/>
        <v>33.263839708099958</v>
      </c>
    </row>
    <row r="131" spans="2:6" x14ac:dyDescent="0.25">
      <c r="B131" s="160" t="s">
        <v>47</v>
      </c>
      <c r="C131" s="5" t="s">
        <v>112</v>
      </c>
      <c r="D131" s="38">
        <v>100</v>
      </c>
      <c r="E131" s="39">
        <f t="shared" si="5"/>
        <v>70.725235575927726</v>
      </c>
      <c r="F131" s="39">
        <f t="shared" si="5"/>
        <v>29.274764424072274</v>
      </c>
    </row>
    <row r="132" spans="2:6" x14ac:dyDescent="0.25">
      <c r="B132" s="161"/>
      <c r="C132" s="5" t="s">
        <v>98</v>
      </c>
      <c r="D132" s="38">
        <v>100</v>
      </c>
      <c r="E132" s="39">
        <f t="shared" si="5"/>
        <v>76.067349803891801</v>
      </c>
      <c r="F132" s="39">
        <f t="shared" si="5"/>
        <v>23.932650196108192</v>
      </c>
    </row>
    <row r="133" spans="2:6" x14ac:dyDescent="0.25">
      <c r="B133" s="162"/>
      <c r="C133" s="5" t="s">
        <v>113</v>
      </c>
      <c r="D133" s="38">
        <v>100</v>
      </c>
      <c r="E133" s="39">
        <f t="shared" si="5"/>
        <v>83.67394724554083</v>
      </c>
      <c r="F133" s="39">
        <f t="shared" si="5"/>
        <v>16.32605275445917</v>
      </c>
    </row>
    <row r="134" spans="2:6" x14ac:dyDescent="0.25">
      <c r="B134" s="160" t="s">
        <v>48</v>
      </c>
      <c r="C134" s="5" t="s">
        <v>99</v>
      </c>
      <c r="D134" s="38">
        <v>100</v>
      </c>
      <c r="E134" s="39">
        <f t="shared" si="5"/>
        <v>74.209642965834291</v>
      </c>
      <c r="F134" s="39">
        <f t="shared" si="5"/>
        <v>25.790357034165705</v>
      </c>
    </row>
    <row r="135" spans="2:6" x14ac:dyDescent="0.25">
      <c r="B135" s="161"/>
      <c r="C135" s="5" t="s">
        <v>100</v>
      </c>
      <c r="D135" s="38">
        <v>100</v>
      </c>
      <c r="E135" s="39">
        <f t="shared" si="5"/>
        <v>76.419559942273963</v>
      </c>
      <c r="F135" s="39">
        <f t="shared" si="5"/>
        <v>23.580440057726044</v>
      </c>
    </row>
    <row r="136" spans="2:6" x14ac:dyDescent="0.25">
      <c r="B136" s="161"/>
      <c r="C136" s="5" t="s">
        <v>101</v>
      </c>
      <c r="D136" s="38">
        <v>100</v>
      </c>
      <c r="E136" s="39">
        <f t="shared" si="5"/>
        <v>89.922579308732708</v>
      </c>
      <c r="F136" s="40"/>
    </row>
    <row r="137" spans="2:6" x14ac:dyDescent="0.25">
      <c r="B137" s="161"/>
      <c r="C137" s="5" t="s">
        <v>102</v>
      </c>
      <c r="D137" s="38">
        <v>100</v>
      </c>
      <c r="E137" s="40"/>
      <c r="F137" s="40"/>
    </row>
    <row r="138" spans="2:6" x14ac:dyDescent="0.25">
      <c r="B138" s="162"/>
      <c r="C138" s="5" t="s">
        <v>103</v>
      </c>
      <c r="D138" s="38">
        <v>100</v>
      </c>
      <c r="E138" s="39">
        <f t="shared" si="5"/>
        <v>69.667395440180798</v>
      </c>
      <c r="F138" s="39">
        <f t="shared" si="5"/>
        <v>30.332604559819202</v>
      </c>
    </row>
    <row r="140" spans="2:6" x14ac:dyDescent="0.25">
      <c r="B140" s="168" t="s">
        <v>27</v>
      </c>
      <c r="C140" s="169"/>
      <c r="D140" s="174" t="s">
        <v>74</v>
      </c>
      <c r="E140" s="175"/>
      <c r="F140" s="176"/>
    </row>
    <row r="141" spans="2:6" x14ac:dyDescent="0.25">
      <c r="B141" s="170"/>
      <c r="C141" s="171"/>
      <c r="D141" s="177"/>
      <c r="E141" s="178"/>
      <c r="F141" s="179"/>
    </row>
    <row r="142" spans="2:6" x14ac:dyDescent="0.25">
      <c r="B142" s="51"/>
      <c r="C142" s="52"/>
      <c r="D142" s="19" t="s">
        <v>19</v>
      </c>
      <c r="E142" s="19" t="s">
        <v>75</v>
      </c>
      <c r="F142" s="19" t="s">
        <v>76</v>
      </c>
    </row>
    <row r="143" spans="2:6" x14ac:dyDescent="0.25">
      <c r="B143" s="160" t="s">
        <v>21</v>
      </c>
      <c r="C143" s="4" t="s">
        <v>19</v>
      </c>
      <c r="D143" s="57">
        <v>922</v>
      </c>
      <c r="E143" s="57">
        <v>700</v>
      </c>
      <c r="F143" s="57">
        <v>222</v>
      </c>
    </row>
    <row r="144" spans="2:6" x14ac:dyDescent="0.25">
      <c r="B144" s="161"/>
      <c r="C144" s="5" t="s">
        <v>2</v>
      </c>
      <c r="D144" s="57">
        <v>453</v>
      </c>
      <c r="E144" s="58">
        <v>323</v>
      </c>
      <c r="F144" s="58">
        <v>130</v>
      </c>
    </row>
    <row r="145" spans="2:6" x14ac:dyDescent="0.25">
      <c r="B145" s="162"/>
      <c r="C145" s="5" t="s">
        <v>3</v>
      </c>
      <c r="D145" s="57">
        <v>469</v>
      </c>
      <c r="E145" s="58">
        <v>377</v>
      </c>
      <c r="F145" s="58">
        <v>92</v>
      </c>
    </row>
    <row r="146" spans="2:6" x14ac:dyDescent="0.25">
      <c r="B146" s="160" t="s">
        <v>22</v>
      </c>
      <c r="C146" s="5" t="s">
        <v>4</v>
      </c>
      <c r="D146" s="57">
        <v>205</v>
      </c>
      <c r="E146" s="58">
        <v>169</v>
      </c>
      <c r="F146" s="58">
        <v>36</v>
      </c>
    </row>
    <row r="147" spans="2:6" x14ac:dyDescent="0.25">
      <c r="B147" s="161"/>
      <c r="C147" s="5" t="s">
        <v>5</v>
      </c>
      <c r="D147" s="57">
        <v>216</v>
      </c>
      <c r="E147" s="58">
        <v>158</v>
      </c>
      <c r="F147" s="58">
        <v>58</v>
      </c>
    </row>
    <row r="148" spans="2:6" x14ac:dyDescent="0.25">
      <c r="B148" s="161"/>
      <c r="C148" s="5" t="s">
        <v>6</v>
      </c>
      <c r="D148" s="57">
        <v>254</v>
      </c>
      <c r="E148" s="58">
        <v>165</v>
      </c>
      <c r="F148" s="58">
        <v>89</v>
      </c>
    </row>
    <row r="149" spans="2:6" x14ac:dyDescent="0.25">
      <c r="B149" s="162"/>
      <c r="C149" s="5" t="s">
        <v>7</v>
      </c>
      <c r="D149" s="57">
        <v>247</v>
      </c>
      <c r="E149" s="58">
        <v>208</v>
      </c>
      <c r="F149" s="58">
        <v>39</v>
      </c>
    </row>
    <row r="150" spans="2:6" x14ac:dyDescent="0.25">
      <c r="B150" s="160" t="s">
        <v>23</v>
      </c>
      <c r="C150" s="5" t="s">
        <v>8</v>
      </c>
      <c r="D150" s="57">
        <v>434</v>
      </c>
      <c r="E150" s="58">
        <v>325</v>
      </c>
      <c r="F150" s="58">
        <v>109</v>
      </c>
    </row>
    <row r="151" spans="2:6" x14ac:dyDescent="0.25">
      <c r="B151" s="161"/>
      <c r="C151" s="5" t="s">
        <v>9</v>
      </c>
      <c r="D151" s="57">
        <v>273</v>
      </c>
      <c r="E151" s="58">
        <v>197</v>
      </c>
      <c r="F151" s="58">
        <v>76</v>
      </c>
    </row>
    <row r="152" spans="2:6" x14ac:dyDescent="0.25">
      <c r="B152" s="162"/>
      <c r="C152" s="5" t="s">
        <v>10</v>
      </c>
      <c r="D152" s="57">
        <v>211</v>
      </c>
      <c r="E152" s="58">
        <v>175</v>
      </c>
      <c r="F152" s="58">
        <v>36</v>
      </c>
    </row>
    <row r="153" spans="2:6" x14ac:dyDescent="0.25">
      <c r="B153" s="160" t="s">
        <v>38</v>
      </c>
      <c r="C153" s="5" t="s">
        <v>37</v>
      </c>
      <c r="D153" s="57">
        <v>865</v>
      </c>
      <c r="E153" s="58">
        <v>652</v>
      </c>
      <c r="F153" s="58">
        <v>213</v>
      </c>
    </row>
    <row r="154" spans="2:6" x14ac:dyDescent="0.25">
      <c r="B154" s="162"/>
      <c r="C154" s="5" t="s">
        <v>20</v>
      </c>
      <c r="D154" s="57">
        <v>57</v>
      </c>
      <c r="E154" s="58">
        <v>48</v>
      </c>
      <c r="F154" s="58">
        <v>9</v>
      </c>
    </row>
    <row r="155" spans="2:6" x14ac:dyDescent="0.25">
      <c r="B155" s="160" t="s">
        <v>25</v>
      </c>
      <c r="C155" s="5" t="s">
        <v>11</v>
      </c>
      <c r="D155" s="57">
        <v>256</v>
      </c>
      <c r="E155" s="58">
        <v>197</v>
      </c>
      <c r="F155" s="58">
        <v>59</v>
      </c>
    </row>
    <row r="156" spans="2:6" x14ac:dyDescent="0.25">
      <c r="B156" s="161"/>
      <c r="C156" s="5" t="s">
        <v>12</v>
      </c>
      <c r="D156" s="57">
        <v>408</v>
      </c>
      <c r="E156" s="58">
        <v>302</v>
      </c>
      <c r="F156" s="58">
        <v>106</v>
      </c>
    </row>
    <row r="157" spans="2:6" x14ac:dyDescent="0.25">
      <c r="B157" s="162"/>
      <c r="C157" s="5" t="s">
        <v>13</v>
      </c>
      <c r="D157" s="57">
        <v>258</v>
      </c>
      <c r="E157" s="58">
        <v>201</v>
      </c>
      <c r="F157" s="58">
        <v>57</v>
      </c>
    </row>
    <row r="158" spans="2:6" x14ac:dyDescent="0.25">
      <c r="B158" s="160" t="s">
        <v>24</v>
      </c>
      <c r="C158" s="5" t="s">
        <v>14</v>
      </c>
      <c r="D158" s="57">
        <v>199</v>
      </c>
      <c r="E158" s="58">
        <v>150</v>
      </c>
      <c r="F158" s="58">
        <v>49</v>
      </c>
    </row>
    <row r="159" spans="2:6" x14ac:dyDescent="0.25">
      <c r="B159" s="161"/>
      <c r="C159" s="5" t="s">
        <v>15</v>
      </c>
      <c r="D159" s="57">
        <v>241</v>
      </c>
      <c r="E159" s="58">
        <v>181</v>
      </c>
      <c r="F159" s="58">
        <v>60</v>
      </c>
    </row>
    <row r="160" spans="2:6" x14ac:dyDescent="0.25">
      <c r="B160" s="161"/>
      <c r="C160" s="5" t="s">
        <v>16</v>
      </c>
      <c r="D160" s="57">
        <v>189</v>
      </c>
      <c r="E160" s="58">
        <v>145</v>
      </c>
      <c r="F160" s="58">
        <v>44</v>
      </c>
    </row>
    <row r="161" spans="2:6" x14ac:dyDescent="0.25">
      <c r="B161" s="162"/>
      <c r="C161" s="5" t="s">
        <v>17</v>
      </c>
      <c r="D161" s="57">
        <v>293</v>
      </c>
      <c r="E161" s="58">
        <v>224</v>
      </c>
      <c r="F161" s="58">
        <v>69</v>
      </c>
    </row>
    <row r="162" spans="2:6" x14ac:dyDescent="0.25">
      <c r="B162" s="163" t="s">
        <v>121</v>
      </c>
      <c r="C162" s="164"/>
      <c r="D162" s="164"/>
      <c r="E162" s="164"/>
      <c r="F162" s="165"/>
    </row>
    <row r="163" spans="2:6" x14ac:dyDescent="0.25">
      <c r="B163" s="160" t="s">
        <v>116</v>
      </c>
      <c r="C163" s="4" t="s">
        <v>19</v>
      </c>
      <c r="D163" s="34">
        <v>922</v>
      </c>
      <c r="E163" s="34">
        <v>700</v>
      </c>
      <c r="F163" s="34">
        <v>222</v>
      </c>
    </row>
    <row r="164" spans="2:6" ht="36" x14ac:dyDescent="0.25">
      <c r="B164" s="161"/>
      <c r="C164" s="5" t="s">
        <v>111</v>
      </c>
      <c r="D164" s="34">
        <v>472</v>
      </c>
      <c r="E164" s="35">
        <v>334</v>
      </c>
      <c r="F164" s="35">
        <v>138</v>
      </c>
    </row>
    <row r="165" spans="2:6" x14ac:dyDescent="0.25">
      <c r="B165" s="161"/>
      <c r="C165" s="5" t="s">
        <v>88</v>
      </c>
      <c r="D165" s="34">
        <v>69</v>
      </c>
      <c r="E165" s="35">
        <v>42</v>
      </c>
      <c r="F165" s="35">
        <v>27</v>
      </c>
    </row>
    <row r="166" spans="2:6" x14ac:dyDescent="0.25">
      <c r="B166" s="161"/>
      <c r="C166" s="5" t="s">
        <v>89</v>
      </c>
      <c r="D166" s="34">
        <v>199</v>
      </c>
      <c r="E166" s="35">
        <v>169</v>
      </c>
      <c r="F166" s="35">
        <v>30</v>
      </c>
    </row>
    <row r="167" spans="2:6" x14ac:dyDescent="0.25">
      <c r="B167" s="161"/>
      <c r="C167" s="5" t="s">
        <v>90</v>
      </c>
      <c r="D167" s="34">
        <v>111</v>
      </c>
      <c r="E167" s="35">
        <v>101</v>
      </c>
      <c r="F167" s="35">
        <v>10</v>
      </c>
    </row>
    <row r="168" spans="2:6" x14ac:dyDescent="0.25">
      <c r="B168" s="161"/>
      <c r="C168" s="5" t="s">
        <v>91</v>
      </c>
      <c r="D168" s="34">
        <v>55</v>
      </c>
      <c r="E168" s="35">
        <v>46</v>
      </c>
      <c r="F168" s="35">
        <v>9</v>
      </c>
    </row>
    <row r="169" spans="2:6" x14ac:dyDescent="0.25">
      <c r="B169" s="161"/>
      <c r="C169" s="5" t="s">
        <v>92</v>
      </c>
      <c r="D169" s="34">
        <v>16</v>
      </c>
      <c r="E169" s="35">
        <v>8</v>
      </c>
      <c r="F169" s="35">
        <v>8</v>
      </c>
    </row>
    <row r="170" spans="2:6" x14ac:dyDescent="0.25">
      <c r="B170" s="162"/>
      <c r="C170" s="5" t="s">
        <v>93</v>
      </c>
      <c r="D170" s="34">
        <v>0</v>
      </c>
      <c r="E170" s="35">
        <v>0</v>
      </c>
      <c r="F170" s="35">
        <v>0</v>
      </c>
    </row>
    <row r="171" spans="2:6" x14ac:dyDescent="0.25">
      <c r="B171" s="160" t="s">
        <v>115</v>
      </c>
      <c r="C171" s="5" t="s">
        <v>49</v>
      </c>
      <c r="D171" s="34">
        <v>158</v>
      </c>
      <c r="E171" s="35">
        <v>110</v>
      </c>
      <c r="F171" s="35">
        <v>48</v>
      </c>
    </row>
    <row r="172" spans="2:6" x14ac:dyDescent="0.25">
      <c r="B172" s="161"/>
      <c r="C172" s="5" t="s">
        <v>94</v>
      </c>
      <c r="D172" s="34">
        <v>15</v>
      </c>
      <c r="E172" s="35">
        <v>9</v>
      </c>
      <c r="F172" s="35">
        <v>6</v>
      </c>
    </row>
    <row r="173" spans="2:6" x14ac:dyDescent="0.25">
      <c r="B173" s="161"/>
      <c r="C173" s="5" t="s">
        <v>95</v>
      </c>
      <c r="D173" s="34">
        <v>66</v>
      </c>
      <c r="E173" s="35">
        <v>49</v>
      </c>
      <c r="F173" s="35">
        <v>17</v>
      </c>
    </row>
    <row r="174" spans="2:6" x14ac:dyDescent="0.25">
      <c r="B174" s="161"/>
      <c r="C174" s="5" t="s">
        <v>96</v>
      </c>
      <c r="D174" s="34">
        <v>55</v>
      </c>
      <c r="E174" s="35">
        <v>37</v>
      </c>
      <c r="F174" s="35">
        <v>18</v>
      </c>
    </row>
    <row r="175" spans="2:6" ht="24" x14ac:dyDescent="0.25">
      <c r="B175" s="162"/>
      <c r="C175" s="5" t="s">
        <v>97</v>
      </c>
      <c r="D175" s="34">
        <v>98</v>
      </c>
      <c r="E175" s="35">
        <v>67</v>
      </c>
      <c r="F175" s="35">
        <v>31</v>
      </c>
    </row>
    <row r="176" spans="2:6" x14ac:dyDescent="0.25">
      <c r="B176" s="160" t="s">
        <v>47</v>
      </c>
      <c r="C176" s="5" t="s">
        <v>112</v>
      </c>
      <c r="D176" s="34">
        <v>307</v>
      </c>
      <c r="E176" s="35">
        <v>220</v>
      </c>
      <c r="F176" s="35">
        <v>87</v>
      </c>
    </row>
    <row r="177" spans="2:6" x14ac:dyDescent="0.25">
      <c r="B177" s="161"/>
      <c r="C177" s="5" t="s">
        <v>98</v>
      </c>
      <c r="D177" s="34">
        <v>513</v>
      </c>
      <c r="E177" s="35">
        <v>399</v>
      </c>
      <c r="F177" s="35">
        <v>114</v>
      </c>
    </row>
    <row r="178" spans="2:6" x14ac:dyDescent="0.25">
      <c r="B178" s="162"/>
      <c r="C178" s="5" t="s">
        <v>113</v>
      </c>
      <c r="D178" s="34">
        <v>102</v>
      </c>
      <c r="E178" s="35">
        <v>81</v>
      </c>
      <c r="F178" s="35">
        <v>21</v>
      </c>
    </row>
    <row r="179" spans="2:6" x14ac:dyDescent="0.25">
      <c r="B179" s="160" t="s">
        <v>48</v>
      </c>
      <c r="C179" s="5" t="s">
        <v>99</v>
      </c>
      <c r="D179" s="34">
        <v>359</v>
      </c>
      <c r="E179" s="35">
        <v>265</v>
      </c>
      <c r="F179" s="35">
        <v>94</v>
      </c>
    </row>
    <row r="180" spans="2:6" x14ac:dyDescent="0.25">
      <c r="B180" s="161"/>
      <c r="C180" s="5" t="s">
        <v>100</v>
      </c>
      <c r="D180" s="34">
        <v>445</v>
      </c>
      <c r="E180" s="35">
        <v>344</v>
      </c>
      <c r="F180" s="35">
        <v>101</v>
      </c>
    </row>
    <row r="181" spans="2:6" x14ac:dyDescent="0.25">
      <c r="B181" s="161"/>
      <c r="C181" s="5" t="s">
        <v>101</v>
      </c>
      <c r="D181" s="34">
        <v>70</v>
      </c>
      <c r="E181" s="35">
        <v>64</v>
      </c>
      <c r="F181" s="35">
        <v>6</v>
      </c>
    </row>
    <row r="182" spans="2:6" x14ac:dyDescent="0.25">
      <c r="B182" s="161"/>
      <c r="C182" s="5" t="s">
        <v>102</v>
      </c>
      <c r="D182" s="34">
        <v>14</v>
      </c>
      <c r="E182" s="35">
        <v>6</v>
      </c>
      <c r="F182" s="35">
        <v>8</v>
      </c>
    </row>
    <row r="183" spans="2:6" x14ac:dyDescent="0.25">
      <c r="B183" s="162"/>
      <c r="C183" s="5" t="s">
        <v>103</v>
      </c>
      <c r="D183" s="34">
        <v>34</v>
      </c>
      <c r="E183" s="35">
        <v>21</v>
      </c>
      <c r="F183" s="35">
        <v>13</v>
      </c>
    </row>
  </sheetData>
  <mergeCells count="55">
    <mergeCell ref="B179:B183"/>
    <mergeCell ref="B7:C7"/>
    <mergeCell ref="D5:F6"/>
    <mergeCell ref="D50:F51"/>
    <mergeCell ref="B52:C52"/>
    <mergeCell ref="D95:F96"/>
    <mergeCell ref="B97:C97"/>
    <mergeCell ref="B143:B145"/>
    <mergeCell ref="B163:B170"/>
    <mergeCell ref="B146:B149"/>
    <mergeCell ref="B150:B152"/>
    <mergeCell ref="B171:B175"/>
    <mergeCell ref="B153:B154"/>
    <mergeCell ref="B155:B157"/>
    <mergeCell ref="B176:B178"/>
    <mergeCell ref="B158:B161"/>
    <mergeCell ref="B140:C141"/>
    <mergeCell ref="B162:F162"/>
    <mergeCell ref="D140:F141"/>
    <mergeCell ref="B89:B93"/>
    <mergeCell ref="B95:C96"/>
    <mergeCell ref="B98:B100"/>
    <mergeCell ref="B118:B125"/>
    <mergeCell ref="B101:B104"/>
    <mergeCell ref="B105:B107"/>
    <mergeCell ref="B126:B130"/>
    <mergeCell ref="B117:F117"/>
    <mergeCell ref="B108:B109"/>
    <mergeCell ref="B110:B112"/>
    <mergeCell ref="B131:B133"/>
    <mergeCell ref="B113:B116"/>
    <mergeCell ref="B134:B138"/>
    <mergeCell ref="B86:B88"/>
    <mergeCell ref="B68:B71"/>
    <mergeCell ref="B20:B22"/>
    <mergeCell ref="B41:B43"/>
    <mergeCell ref="B23:B26"/>
    <mergeCell ref="B44:B48"/>
    <mergeCell ref="B50:C51"/>
    <mergeCell ref="B36:B40"/>
    <mergeCell ref="B72:F72"/>
    <mergeCell ref="B53:B55"/>
    <mergeCell ref="B73:B80"/>
    <mergeCell ref="B56:B59"/>
    <mergeCell ref="B60:B62"/>
    <mergeCell ref="B81:B85"/>
    <mergeCell ref="B63:B64"/>
    <mergeCell ref="B65:B67"/>
    <mergeCell ref="B5:C6"/>
    <mergeCell ref="B8:B10"/>
    <mergeCell ref="B28:B35"/>
    <mergeCell ref="B11:B14"/>
    <mergeCell ref="B15:B17"/>
    <mergeCell ref="B18:B19"/>
    <mergeCell ref="B27:F27"/>
  </mergeCells>
  <conditionalFormatting sqref="D143:F161">
    <cfRule type="cellIs" dxfId="129" priority="4" operator="lessThan">
      <formula>10</formula>
    </cfRule>
  </conditionalFormatting>
  <conditionalFormatting sqref="D163:F181">
    <cfRule type="cellIs" dxfId="128" priority="3" operator="lessThan">
      <formula>10</formula>
    </cfRule>
  </conditionalFormatting>
  <conditionalFormatting sqref="D182:F183">
    <cfRule type="cellIs" dxfId="127" priority="2" operator="lessThan">
      <formula>10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H47"/>
  <sheetViews>
    <sheetView showGridLines="0" zoomScaleNormal="100" workbookViewId="0">
      <pane ySplit="5" topLeftCell="A6" activePane="bottomLeft" state="frozen"/>
      <selection activeCell="G28" sqref="G28"/>
      <selection pane="bottomLeft" activeCell="D62" sqref="D62"/>
    </sheetView>
  </sheetViews>
  <sheetFormatPr baseColWidth="10" defaultRowHeight="15" x14ac:dyDescent="0.25"/>
  <cols>
    <col min="1" max="1" width="2" customWidth="1"/>
    <col min="2" max="2" width="16.7109375" customWidth="1"/>
    <col min="3" max="3" width="27" customWidth="1"/>
    <col min="4" max="4" width="10" bestFit="1" customWidth="1"/>
    <col min="5" max="6" width="15.28515625" customWidth="1"/>
    <col min="7" max="7" width="3.140625" customWidth="1"/>
    <col min="9" max="9" width="2.7109375" customWidth="1"/>
    <col min="16" max="16" width="3.7109375" customWidth="1"/>
    <col min="23" max="23" width="3.85546875" customWidth="1"/>
  </cols>
  <sheetData>
    <row r="1" spans="2:8" x14ac:dyDescent="0.25">
      <c r="B1" s="8"/>
      <c r="C1" s="8"/>
      <c r="D1" s="8"/>
      <c r="E1" s="8"/>
      <c r="F1" s="8"/>
      <c r="G1" s="8"/>
    </row>
    <row r="2" spans="2:8" ht="15.75" x14ac:dyDescent="0.25">
      <c r="B2" s="18" t="s">
        <v>104</v>
      </c>
      <c r="C2" s="8"/>
      <c r="D2" s="8"/>
      <c r="E2" s="8"/>
      <c r="F2" s="8"/>
      <c r="G2" s="8"/>
    </row>
    <row r="3" spans="2:8" ht="15.75" x14ac:dyDescent="0.25">
      <c r="B3" s="18"/>
      <c r="C3" s="8"/>
      <c r="D3" s="8"/>
      <c r="E3" s="8"/>
      <c r="F3" s="8"/>
      <c r="G3" s="8"/>
    </row>
    <row r="4" spans="2:8" x14ac:dyDescent="0.25">
      <c r="B4" s="8"/>
      <c r="C4" s="8"/>
      <c r="D4" s="8"/>
      <c r="E4" s="8"/>
      <c r="F4" s="8"/>
      <c r="G4" s="8"/>
    </row>
    <row r="5" spans="2:8" ht="15" customHeight="1" x14ac:dyDescent="0.25">
      <c r="B5" s="53"/>
      <c r="C5" s="54"/>
      <c r="D5" s="180" t="s">
        <v>78</v>
      </c>
      <c r="E5" s="181"/>
      <c r="F5" s="182"/>
      <c r="G5" s="8"/>
    </row>
    <row r="6" spans="2:8" ht="15" customHeight="1" x14ac:dyDescent="0.25">
      <c r="B6" s="163" t="s">
        <v>120</v>
      </c>
      <c r="C6" s="165"/>
      <c r="D6" s="19" t="s">
        <v>54</v>
      </c>
      <c r="E6" s="19" t="s">
        <v>80</v>
      </c>
      <c r="F6" s="19" t="s">
        <v>79</v>
      </c>
    </row>
    <row r="7" spans="2:8" x14ac:dyDescent="0.25">
      <c r="B7" s="160" t="s">
        <v>21</v>
      </c>
      <c r="C7" s="4" t="s">
        <v>19</v>
      </c>
      <c r="D7" s="63">
        <v>16.863545647065941</v>
      </c>
      <c r="E7" s="63">
        <v>83872.338836715033</v>
      </c>
      <c r="F7" s="63">
        <v>222</v>
      </c>
    </row>
    <row r="8" spans="2:8" x14ac:dyDescent="0.25">
      <c r="B8" s="161"/>
      <c r="C8" s="5" t="s">
        <v>2</v>
      </c>
      <c r="D8" s="63">
        <v>17.0906512910862</v>
      </c>
      <c r="E8" s="64">
        <v>48398.005978449139</v>
      </c>
      <c r="F8" s="61">
        <v>130</v>
      </c>
    </row>
    <row r="9" spans="2:8" x14ac:dyDescent="0.25">
      <c r="B9" s="162"/>
      <c r="C9" s="5" t="s">
        <v>3</v>
      </c>
      <c r="D9" s="63">
        <v>16.553703024769224</v>
      </c>
      <c r="E9" s="64">
        <v>35474.332858265894</v>
      </c>
      <c r="F9" s="61">
        <v>92</v>
      </c>
      <c r="H9" s="24"/>
    </row>
    <row r="10" spans="2:8" x14ac:dyDescent="0.25">
      <c r="B10" s="160" t="s">
        <v>22</v>
      </c>
      <c r="C10" s="5" t="s">
        <v>4</v>
      </c>
      <c r="D10" s="63">
        <v>15.391136967999344</v>
      </c>
      <c r="E10" s="64">
        <v>12546.908340747381</v>
      </c>
      <c r="F10" s="61">
        <v>36</v>
      </c>
      <c r="H10" s="24"/>
    </row>
    <row r="11" spans="2:8" x14ac:dyDescent="0.25">
      <c r="B11" s="161"/>
      <c r="C11" s="5" t="s">
        <v>5</v>
      </c>
      <c r="D11" s="63">
        <v>17.505409673961218</v>
      </c>
      <c r="E11" s="64">
        <v>26690.6021474468</v>
      </c>
      <c r="F11" s="61">
        <v>58</v>
      </c>
      <c r="H11" s="24"/>
    </row>
    <row r="12" spans="2:8" x14ac:dyDescent="0.25">
      <c r="B12" s="161"/>
      <c r="C12" s="5" t="s">
        <v>6</v>
      </c>
      <c r="D12" s="63">
        <v>16.950581628306441</v>
      </c>
      <c r="E12" s="64">
        <v>27306.110229986723</v>
      </c>
      <c r="F12" s="61">
        <v>89</v>
      </c>
      <c r="H12" s="24"/>
    </row>
    <row r="13" spans="2:8" x14ac:dyDescent="0.25">
      <c r="B13" s="162"/>
      <c r="C13" s="5" t="s">
        <v>7</v>
      </c>
      <c r="D13" s="65">
        <v>16.803865829499294</v>
      </c>
      <c r="E13" s="66">
        <v>17328.718118534089</v>
      </c>
      <c r="F13" s="66">
        <v>39</v>
      </c>
      <c r="H13" s="24"/>
    </row>
    <row r="14" spans="2:8" ht="15" customHeight="1" x14ac:dyDescent="0.25">
      <c r="B14" s="160" t="s">
        <v>23</v>
      </c>
      <c r="C14" s="5" t="s">
        <v>8</v>
      </c>
      <c r="D14" s="65">
        <v>16.722931673912811</v>
      </c>
      <c r="E14" s="66">
        <v>41456.805095028336</v>
      </c>
      <c r="F14" s="66">
        <v>109</v>
      </c>
      <c r="H14" s="24"/>
    </row>
    <row r="15" spans="2:8" ht="24" x14ac:dyDescent="0.25">
      <c r="B15" s="161"/>
      <c r="C15" s="5" t="s">
        <v>9</v>
      </c>
      <c r="D15" s="65">
        <v>17.099196027947301</v>
      </c>
      <c r="E15" s="66">
        <v>27630.324244149229</v>
      </c>
      <c r="F15" s="66">
        <v>76</v>
      </c>
      <c r="H15" s="24"/>
    </row>
    <row r="16" spans="2:8" x14ac:dyDescent="0.25">
      <c r="B16" s="162"/>
      <c r="C16" s="5" t="s">
        <v>10</v>
      </c>
      <c r="D16" s="65">
        <v>16.848602301377763</v>
      </c>
      <c r="E16" s="66">
        <v>14665.49074753744</v>
      </c>
      <c r="F16" s="66">
        <v>36</v>
      </c>
    </row>
    <row r="17" spans="2:8" x14ac:dyDescent="0.25">
      <c r="B17" s="160" t="s">
        <v>38</v>
      </c>
      <c r="C17" s="5" t="s">
        <v>37</v>
      </c>
      <c r="D17" s="65">
        <v>21.129646021104023</v>
      </c>
      <c r="E17" s="66">
        <v>80936.886173757928</v>
      </c>
      <c r="F17" s="66">
        <v>213</v>
      </c>
    </row>
    <row r="18" spans="2:8" x14ac:dyDescent="0.25">
      <c r="B18" s="162"/>
      <c r="C18" s="5" t="s">
        <v>20</v>
      </c>
      <c r="D18" s="69"/>
      <c r="E18" s="69"/>
      <c r="F18" s="66">
        <v>9</v>
      </c>
    </row>
    <row r="19" spans="2:8" ht="15" customHeight="1" x14ac:dyDescent="0.25">
      <c r="B19" s="160" t="s">
        <v>25</v>
      </c>
      <c r="C19" s="5" t="s">
        <v>11</v>
      </c>
      <c r="D19" s="65">
        <v>16.30669448173122</v>
      </c>
      <c r="E19" s="66">
        <v>8536.4798164455788</v>
      </c>
      <c r="F19" s="66">
        <v>59</v>
      </c>
    </row>
    <row r="20" spans="2:8" x14ac:dyDescent="0.25">
      <c r="B20" s="161"/>
      <c r="C20" s="5" t="s">
        <v>12</v>
      </c>
      <c r="D20" s="65">
        <v>16.819586947335456</v>
      </c>
      <c r="E20" s="66">
        <v>25776.465617100217</v>
      </c>
      <c r="F20" s="66">
        <v>106</v>
      </c>
    </row>
    <row r="21" spans="2:8" x14ac:dyDescent="0.25">
      <c r="B21" s="162"/>
      <c r="C21" s="5" t="s">
        <v>13</v>
      </c>
      <c r="D21" s="65">
        <v>16.982325322150576</v>
      </c>
      <c r="E21" s="66">
        <v>49559.393403169233</v>
      </c>
      <c r="F21" s="66">
        <v>57</v>
      </c>
      <c r="H21" s="24"/>
    </row>
    <row r="22" spans="2:8" x14ac:dyDescent="0.25">
      <c r="B22" s="160" t="s">
        <v>24</v>
      </c>
      <c r="C22" s="5" t="s">
        <v>14</v>
      </c>
      <c r="D22" s="65">
        <v>16.931454397758849</v>
      </c>
      <c r="E22" s="66">
        <v>8914.6290612503362</v>
      </c>
      <c r="F22" s="66">
        <v>49</v>
      </c>
    </row>
    <row r="23" spans="2:8" x14ac:dyDescent="0.25">
      <c r="B23" s="161"/>
      <c r="C23" s="5" t="s">
        <v>15</v>
      </c>
      <c r="D23" s="65">
        <v>16.932058016117985</v>
      </c>
      <c r="E23" s="66">
        <v>48950.071136546954</v>
      </c>
      <c r="F23" s="66">
        <v>60</v>
      </c>
    </row>
    <row r="24" spans="2:8" x14ac:dyDescent="0.25">
      <c r="B24" s="161"/>
      <c r="C24" s="5" t="s">
        <v>16</v>
      </c>
      <c r="D24" s="65">
        <v>16.492321589651105</v>
      </c>
      <c r="E24" s="66">
        <v>7674.8762489144829</v>
      </c>
      <c r="F24" s="66">
        <v>44</v>
      </c>
    </row>
    <row r="25" spans="2:8" x14ac:dyDescent="0.25">
      <c r="B25" s="162"/>
      <c r="C25" s="5" t="s">
        <v>17</v>
      </c>
      <c r="D25" s="65">
        <v>16.803000054624452</v>
      </c>
      <c r="E25" s="66">
        <v>18332.76239000323</v>
      </c>
      <c r="F25" s="66">
        <v>69</v>
      </c>
    </row>
    <row r="26" spans="2:8" ht="15" customHeight="1" x14ac:dyDescent="0.25">
      <c r="B26" s="163" t="s">
        <v>121</v>
      </c>
      <c r="C26" s="164"/>
      <c r="D26" s="164"/>
      <c r="E26" s="164"/>
      <c r="F26" s="165"/>
    </row>
    <row r="27" spans="2:8" ht="15" customHeight="1" x14ac:dyDescent="0.25">
      <c r="B27" s="160" t="s">
        <v>116</v>
      </c>
      <c r="C27" s="4" t="s">
        <v>19</v>
      </c>
      <c r="D27" s="85">
        <v>16.863545647065941</v>
      </c>
      <c r="E27" s="85">
        <v>83872.338836715033</v>
      </c>
      <c r="F27" s="85">
        <v>222</v>
      </c>
    </row>
    <row r="28" spans="2:8" ht="36" x14ac:dyDescent="0.25">
      <c r="B28" s="161"/>
      <c r="C28" s="5" t="s">
        <v>111</v>
      </c>
      <c r="D28" s="85">
        <v>17.291312984271791</v>
      </c>
      <c r="E28" s="86">
        <v>52209.236445110932</v>
      </c>
      <c r="F28" s="87">
        <v>138</v>
      </c>
    </row>
    <row r="29" spans="2:8" x14ac:dyDescent="0.25">
      <c r="B29" s="161"/>
      <c r="C29" s="5" t="s">
        <v>88</v>
      </c>
      <c r="D29" s="85">
        <v>16.176050018151141</v>
      </c>
      <c r="E29" s="86">
        <v>8994.4263186874432</v>
      </c>
      <c r="F29" s="86">
        <v>27</v>
      </c>
    </row>
    <row r="30" spans="2:8" x14ac:dyDescent="0.25">
      <c r="B30" s="161"/>
      <c r="C30" s="5" t="s">
        <v>89</v>
      </c>
      <c r="D30" s="85">
        <v>15.25329053514659</v>
      </c>
      <c r="E30" s="86">
        <v>13244.439717023872</v>
      </c>
      <c r="F30" s="86">
        <v>30</v>
      </c>
    </row>
    <row r="31" spans="2:8" x14ac:dyDescent="0.25">
      <c r="B31" s="161"/>
      <c r="C31" s="5" t="s">
        <v>90</v>
      </c>
      <c r="D31" s="85">
        <v>15.262444641582922</v>
      </c>
      <c r="E31" s="86">
        <v>3721.4442782075612</v>
      </c>
      <c r="F31" s="86">
        <v>10</v>
      </c>
    </row>
    <row r="32" spans="2:8" x14ac:dyDescent="0.25">
      <c r="B32" s="161"/>
      <c r="C32" s="5" t="s">
        <v>91</v>
      </c>
      <c r="D32" s="88"/>
      <c r="E32" s="88"/>
      <c r="F32" s="86">
        <v>9</v>
      </c>
    </row>
    <row r="33" spans="2:6" x14ac:dyDescent="0.25">
      <c r="B33" s="161"/>
      <c r="C33" s="5" t="s">
        <v>92</v>
      </c>
      <c r="D33" s="88"/>
      <c r="E33" s="88"/>
      <c r="F33" s="86">
        <v>8</v>
      </c>
    </row>
    <row r="34" spans="2:6" x14ac:dyDescent="0.25">
      <c r="B34" s="162"/>
      <c r="C34" s="5" t="s">
        <v>93</v>
      </c>
      <c r="D34" s="85">
        <v>0</v>
      </c>
      <c r="E34" s="89">
        <v>0</v>
      </c>
      <c r="F34" s="86">
        <v>0</v>
      </c>
    </row>
    <row r="35" spans="2:6" ht="15" customHeight="1" x14ac:dyDescent="0.25">
      <c r="B35" s="160" t="s">
        <v>115</v>
      </c>
      <c r="C35" s="5" t="s">
        <v>49</v>
      </c>
      <c r="D35" s="85">
        <v>15.904393144033014</v>
      </c>
      <c r="E35" s="86">
        <v>20111.238495603728</v>
      </c>
      <c r="F35" s="86">
        <v>48</v>
      </c>
    </row>
    <row r="36" spans="2:6" x14ac:dyDescent="0.25">
      <c r="B36" s="161"/>
      <c r="C36" s="5" t="s">
        <v>94</v>
      </c>
      <c r="D36" s="88"/>
      <c r="E36" s="88"/>
      <c r="F36" s="86">
        <v>6</v>
      </c>
    </row>
    <row r="37" spans="2:6" x14ac:dyDescent="0.25">
      <c r="B37" s="161"/>
      <c r="C37" s="5" t="s">
        <v>95</v>
      </c>
      <c r="D37" s="85">
        <v>17.108743502932999</v>
      </c>
      <c r="E37" s="86">
        <v>5180.4772408437839</v>
      </c>
      <c r="F37" s="86">
        <v>17</v>
      </c>
    </row>
    <row r="38" spans="2:6" x14ac:dyDescent="0.25">
      <c r="B38" s="161"/>
      <c r="C38" s="5" t="s">
        <v>96</v>
      </c>
      <c r="D38" s="85">
        <v>15.718475595880177</v>
      </c>
      <c r="E38" s="86">
        <v>6235.8869234582717</v>
      </c>
      <c r="F38" s="86">
        <v>18</v>
      </c>
    </row>
    <row r="39" spans="2:6" ht="24" x14ac:dyDescent="0.25">
      <c r="B39" s="162"/>
      <c r="C39" s="5" t="s">
        <v>97</v>
      </c>
      <c r="D39" s="85">
        <v>16.185947398923087</v>
      </c>
      <c r="E39" s="86">
        <v>12328.919620007586</v>
      </c>
      <c r="F39" s="86">
        <v>31</v>
      </c>
    </row>
    <row r="40" spans="2:6" ht="15" customHeight="1" x14ac:dyDescent="0.25">
      <c r="B40" s="160" t="s">
        <v>47</v>
      </c>
      <c r="C40" s="5" t="s">
        <v>112</v>
      </c>
      <c r="D40" s="85">
        <v>16.691436195095459</v>
      </c>
      <c r="E40" s="86">
        <v>30624.072541832324</v>
      </c>
      <c r="F40" s="86">
        <v>87</v>
      </c>
    </row>
    <row r="41" spans="2:6" x14ac:dyDescent="0.25">
      <c r="B41" s="161"/>
      <c r="C41" s="5" t="s">
        <v>98</v>
      </c>
      <c r="D41" s="85">
        <v>16.320489049445026</v>
      </c>
      <c r="E41" s="86">
        <v>47073.198047266764</v>
      </c>
      <c r="F41" s="86">
        <v>114</v>
      </c>
    </row>
    <row r="42" spans="2:6" x14ac:dyDescent="0.25">
      <c r="B42" s="162"/>
      <c r="C42" s="5" t="s">
        <v>113</v>
      </c>
      <c r="D42" s="85">
        <v>21.856867481989458</v>
      </c>
      <c r="E42" s="86">
        <v>6175.0682476159454</v>
      </c>
      <c r="F42" s="86">
        <v>21</v>
      </c>
    </row>
    <row r="43" spans="2:6" x14ac:dyDescent="0.25">
      <c r="B43" s="160" t="s">
        <v>48</v>
      </c>
      <c r="C43" s="5" t="s">
        <v>99</v>
      </c>
      <c r="D43" s="85">
        <v>17.132443659447851</v>
      </c>
      <c r="E43" s="86">
        <v>37015.789008929212</v>
      </c>
      <c r="F43" s="86">
        <v>94</v>
      </c>
    </row>
    <row r="44" spans="2:6" x14ac:dyDescent="0.25">
      <c r="B44" s="161"/>
      <c r="C44" s="5" t="s">
        <v>100</v>
      </c>
      <c r="D44" s="85">
        <v>16.847721054051547</v>
      </c>
      <c r="E44" s="86">
        <v>35632.279593646912</v>
      </c>
      <c r="F44" s="86">
        <v>101</v>
      </c>
    </row>
    <row r="45" spans="2:6" x14ac:dyDescent="0.25">
      <c r="B45" s="161"/>
      <c r="C45" s="5" t="s">
        <v>101</v>
      </c>
      <c r="D45" s="88"/>
      <c r="E45" s="88"/>
      <c r="F45" s="86">
        <v>6</v>
      </c>
    </row>
    <row r="46" spans="2:6" x14ac:dyDescent="0.25">
      <c r="B46" s="161"/>
      <c r="C46" s="5" t="s">
        <v>102</v>
      </c>
      <c r="D46" s="88"/>
      <c r="E46" s="88"/>
      <c r="F46" s="86">
        <v>8</v>
      </c>
    </row>
    <row r="47" spans="2:6" x14ac:dyDescent="0.25">
      <c r="B47" s="162"/>
      <c r="C47" s="5" t="s">
        <v>103</v>
      </c>
      <c r="D47" s="85">
        <v>14.654489991844562</v>
      </c>
      <c r="E47" s="86">
        <v>4488.74319944945</v>
      </c>
      <c r="F47" s="86">
        <v>13</v>
      </c>
    </row>
  </sheetData>
  <mergeCells count="13">
    <mergeCell ref="B40:B42"/>
    <mergeCell ref="B22:B25"/>
    <mergeCell ref="B43:B47"/>
    <mergeCell ref="B6:C6"/>
    <mergeCell ref="B35:B39"/>
    <mergeCell ref="D5:F5"/>
    <mergeCell ref="B7:B9"/>
    <mergeCell ref="B27:B34"/>
    <mergeCell ref="B10:B13"/>
    <mergeCell ref="B14:B16"/>
    <mergeCell ref="B17:B18"/>
    <mergeCell ref="B26:F26"/>
    <mergeCell ref="B19:B21"/>
  </mergeCells>
  <conditionalFormatting sqref="F8:F25">
    <cfRule type="cellIs" dxfId="126" priority="4" operator="lessThan">
      <formula>10</formula>
    </cfRule>
  </conditionalFormatting>
  <conditionalFormatting sqref="F29:F45">
    <cfRule type="cellIs" dxfId="125" priority="3" operator="lessThan">
      <formula>10</formula>
    </cfRule>
  </conditionalFormatting>
  <conditionalFormatting sqref="F46:F47">
    <cfRule type="cellIs" dxfId="124" priority="2" operator="lessThan">
      <formula>10</formula>
    </cfRule>
  </conditionalFormatting>
  <conditionalFormatting sqref="F28">
    <cfRule type="cellIs" dxfId="123" priority="1" operator="lessThan">
      <formula>10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3"/>
  <sheetViews>
    <sheetView showGridLines="0" zoomScaleNormal="100" workbookViewId="0">
      <pane ySplit="6" topLeftCell="A7" activePane="bottomLeft" state="frozen"/>
      <selection pane="bottomLeft" activeCell="D34" sqref="D34"/>
    </sheetView>
  </sheetViews>
  <sheetFormatPr baseColWidth="10" defaultRowHeight="15" x14ac:dyDescent="0.25"/>
  <cols>
    <col min="1" max="1" width="2" customWidth="1"/>
    <col min="2" max="2" width="21.28515625" customWidth="1"/>
    <col min="3" max="3" width="30.42578125" customWidth="1"/>
    <col min="4" max="4" width="11.7109375" customWidth="1"/>
    <col min="5" max="5" width="14.7109375" bestFit="1" customWidth="1"/>
    <col min="6" max="6" width="14.7109375" customWidth="1"/>
    <col min="7" max="7" width="17.7109375" customWidth="1"/>
    <col min="8" max="8" width="22.7109375" customWidth="1"/>
    <col min="9" max="9" width="8" bestFit="1" customWidth="1"/>
  </cols>
  <sheetData>
    <row r="2" spans="2:9" ht="15.75" x14ac:dyDescent="0.25">
      <c r="B2" s="18" t="s">
        <v>82</v>
      </c>
    </row>
    <row r="5" spans="2:9" ht="35.1" customHeight="1" x14ac:dyDescent="0.25">
      <c r="B5" s="185" t="s">
        <v>26</v>
      </c>
      <c r="C5" s="186"/>
      <c r="D5" s="180" t="s">
        <v>83</v>
      </c>
      <c r="E5" s="181"/>
      <c r="F5" s="181"/>
      <c r="G5" s="181"/>
      <c r="H5" s="181"/>
      <c r="I5" s="182"/>
    </row>
    <row r="6" spans="2:9" ht="28.5" customHeight="1" x14ac:dyDescent="0.25">
      <c r="B6" s="163" t="s">
        <v>120</v>
      </c>
      <c r="C6" s="165"/>
      <c r="D6" s="19" t="s">
        <v>19</v>
      </c>
      <c r="E6" s="19" t="s">
        <v>43</v>
      </c>
      <c r="F6" s="19" t="s">
        <v>44</v>
      </c>
      <c r="G6" s="19" t="s">
        <v>45</v>
      </c>
      <c r="H6" s="19" t="s">
        <v>46</v>
      </c>
      <c r="I6" s="20" t="s">
        <v>122</v>
      </c>
    </row>
    <row r="7" spans="2:9" x14ac:dyDescent="0.25">
      <c r="B7" s="160" t="s">
        <v>21</v>
      </c>
      <c r="C7" s="4" t="s">
        <v>19</v>
      </c>
      <c r="D7" s="57">
        <v>560002.99999999977</v>
      </c>
      <c r="E7" s="57">
        <v>109585.08072171494</v>
      </c>
      <c r="F7" s="57">
        <v>128872.64221108393</v>
      </c>
      <c r="G7" s="57">
        <v>73067.386681708012</v>
      </c>
      <c r="H7" s="57">
        <v>243699.42187424231</v>
      </c>
      <c r="I7" s="57">
        <v>4778.468511250654</v>
      </c>
    </row>
    <row r="8" spans="2:9" x14ac:dyDescent="0.25">
      <c r="B8" s="161"/>
      <c r="C8" s="5" t="s">
        <v>2</v>
      </c>
      <c r="D8" s="57">
        <v>275413.99999999983</v>
      </c>
      <c r="E8" s="58">
        <v>47039.469560559271</v>
      </c>
      <c r="F8" s="58">
        <v>55868.044762968661</v>
      </c>
      <c r="G8" s="58">
        <v>37751.947971633155</v>
      </c>
      <c r="H8" s="58">
        <v>132424.79515003905</v>
      </c>
      <c r="I8" s="59"/>
    </row>
    <row r="9" spans="2:9" x14ac:dyDescent="0.25">
      <c r="B9" s="162"/>
      <c r="C9" s="5" t="s">
        <v>3</v>
      </c>
      <c r="D9" s="57">
        <v>284589</v>
      </c>
      <c r="E9" s="58">
        <v>62545.61116115567</v>
      </c>
      <c r="F9" s="58">
        <v>73004.597448115266</v>
      </c>
      <c r="G9" s="58">
        <v>35315.438710074865</v>
      </c>
      <c r="H9" s="58">
        <v>111274.62672420325</v>
      </c>
      <c r="I9" s="59"/>
    </row>
    <row r="10" spans="2:9" x14ac:dyDescent="0.25">
      <c r="B10" s="160" t="s">
        <v>22</v>
      </c>
      <c r="C10" s="5" t="s">
        <v>4</v>
      </c>
      <c r="D10" s="57">
        <v>103164.00000000004</v>
      </c>
      <c r="E10" s="58">
        <v>14090.687407922036</v>
      </c>
      <c r="F10" s="58">
        <v>22806.004566906828</v>
      </c>
      <c r="G10" s="58">
        <v>9375.3122491255308</v>
      </c>
      <c r="H10" s="58">
        <v>56590.195776045635</v>
      </c>
      <c r="I10" s="59"/>
    </row>
    <row r="11" spans="2:9" x14ac:dyDescent="0.25">
      <c r="B11" s="161"/>
      <c r="C11" s="5" t="s">
        <v>5</v>
      </c>
      <c r="D11" s="57">
        <v>135769.99999999997</v>
      </c>
      <c r="E11" s="58">
        <v>26948.464819495228</v>
      </c>
      <c r="F11" s="58">
        <v>34358.011957964969</v>
      </c>
      <c r="G11" s="58">
        <v>20907.877158145886</v>
      </c>
      <c r="H11" s="58">
        <v>51772.808101430943</v>
      </c>
      <c r="I11" s="59"/>
    </row>
    <row r="12" spans="2:9" x14ac:dyDescent="0.25">
      <c r="B12" s="161"/>
      <c r="C12" s="5" t="s">
        <v>6</v>
      </c>
      <c r="D12" s="57">
        <v>150267.00000000009</v>
      </c>
      <c r="E12" s="58">
        <v>22166.743169495716</v>
      </c>
      <c r="F12" s="58">
        <v>50821.19534310601</v>
      </c>
      <c r="G12" s="58">
        <v>24609.006205643822</v>
      </c>
      <c r="H12" s="58">
        <v>52154.093743293022</v>
      </c>
      <c r="I12" s="59"/>
    </row>
    <row r="13" spans="2:9" x14ac:dyDescent="0.25">
      <c r="B13" s="162"/>
      <c r="C13" s="5" t="s">
        <v>7</v>
      </c>
      <c r="D13" s="57">
        <v>170802</v>
      </c>
      <c r="E13" s="58">
        <v>46379.185324801918</v>
      </c>
      <c r="F13" s="58">
        <v>20887.430343106007</v>
      </c>
      <c r="G13" s="58">
        <v>18175.191068792752</v>
      </c>
      <c r="H13" s="58">
        <v>83182.324253473154</v>
      </c>
      <c r="I13" s="59"/>
    </row>
    <row r="14" spans="2:9" x14ac:dyDescent="0.25">
      <c r="B14" s="160" t="s">
        <v>23</v>
      </c>
      <c r="C14" s="67" t="s">
        <v>8</v>
      </c>
      <c r="D14" s="57">
        <v>250243.20471429505</v>
      </c>
      <c r="E14" s="58">
        <v>66802.183962948824</v>
      </c>
      <c r="F14" s="58">
        <v>51531.465531215923</v>
      </c>
      <c r="G14" s="58">
        <v>27640.585095046248</v>
      </c>
      <c r="H14" s="58">
        <v>100442.89176534854</v>
      </c>
      <c r="I14" s="59"/>
    </row>
    <row r="15" spans="2:9" ht="24" x14ac:dyDescent="0.25">
      <c r="B15" s="161"/>
      <c r="C15" s="5" t="s">
        <v>9</v>
      </c>
      <c r="D15" s="57">
        <v>165235.18544751895</v>
      </c>
      <c r="E15" s="58">
        <v>21831.179906635949</v>
      </c>
      <c r="F15" s="58">
        <v>41724.348592003473</v>
      </c>
      <c r="G15" s="58">
        <v>25518.657340596306</v>
      </c>
      <c r="H15" s="58">
        <v>75363.609456768099</v>
      </c>
      <c r="I15" s="59"/>
    </row>
    <row r="16" spans="2:9" x14ac:dyDescent="0.25">
      <c r="B16" s="162"/>
      <c r="C16" s="5" t="s">
        <v>10</v>
      </c>
      <c r="D16" s="57">
        <v>140856.64192399741</v>
      </c>
      <c r="E16" s="58">
        <v>20678.484047897375</v>
      </c>
      <c r="F16" s="58">
        <v>33608.04914049599</v>
      </c>
      <c r="G16" s="58">
        <v>19763.32606424726</v>
      </c>
      <c r="H16" s="58">
        <v>66651.782671356777</v>
      </c>
      <c r="I16" s="59"/>
    </row>
    <row r="17" spans="2:9" x14ac:dyDescent="0.25">
      <c r="B17" s="160" t="s">
        <v>38</v>
      </c>
      <c r="C17" s="5" t="s">
        <v>37</v>
      </c>
      <c r="D17" s="57">
        <v>525130.94365242659</v>
      </c>
      <c r="E17" s="58">
        <v>99845.744663526435</v>
      </c>
      <c r="F17" s="58">
        <v>120987.70337165867</v>
      </c>
      <c r="G17" s="58">
        <v>66361.218080772422</v>
      </c>
      <c r="H17" s="58">
        <v>233157.80902521836</v>
      </c>
      <c r="I17" s="58">
        <v>4778.468511250654</v>
      </c>
    </row>
    <row r="18" spans="2:9" x14ac:dyDescent="0.25">
      <c r="B18" s="162"/>
      <c r="C18" s="5" t="s">
        <v>20</v>
      </c>
      <c r="D18" s="57">
        <v>34872.056347573031</v>
      </c>
      <c r="E18" s="58">
        <v>9739.3360581884572</v>
      </c>
      <c r="F18" s="58">
        <v>7884.9388394250627</v>
      </c>
      <c r="G18" s="58">
        <v>6706.1686009356099</v>
      </c>
      <c r="H18" s="58">
        <v>10541.612849023901</v>
      </c>
      <c r="I18" s="59"/>
    </row>
    <row r="19" spans="2:9" x14ac:dyDescent="0.25">
      <c r="B19" s="160" t="s">
        <v>25</v>
      </c>
      <c r="C19" s="5" t="s">
        <v>11</v>
      </c>
      <c r="D19" s="57">
        <v>74122.999999999985</v>
      </c>
      <c r="E19" s="58">
        <v>12293.512661982246</v>
      </c>
      <c r="F19" s="58">
        <v>12612.303056919376</v>
      </c>
      <c r="G19" s="58">
        <v>10903.865951081585</v>
      </c>
      <c r="H19" s="58">
        <v>37611.651663350101</v>
      </c>
      <c r="I19" s="59"/>
    </row>
    <row r="20" spans="2:9" x14ac:dyDescent="0.25">
      <c r="B20" s="161"/>
      <c r="C20" s="5" t="s">
        <v>12</v>
      </c>
      <c r="D20" s="57">
        <v>158475.00000000012</v>
      </c>
      <c r="E20" s="58">
        <v>31243.088694777496</v>
      </c>
      <c r="F20" s="58">
        <v>31577.793147842596</v>
      </c>
      <c r="G20" s="58">
        <v>20517.781965203776</v>
      </c>
      <c r="H20" s="58">
        <v>74126.777896635831</v>
      </c>
      <c r="I20" s="59"/>
    </row>
    <row r="21" spans="2:9" x14ac:dyDescent="0.25">
      <c r="B21" s="162"/>
      <c r="C21" s="5" t="s">
        <v>13</v>
      </c>
      <c r="D21" s="57">
        <v>327404.99999999971</v>
      </c>
      <c r="E21" s="58">
        <v>66048.479364955187</v>
      </c>
      <c r="F21" s="58">
        <v>84682.54600632182</v>
      </c>
      <c r="G21" s="58">
        <v>41645.738765422633</v>
      </c>
      <c r="H21" s="58">
        <v>131960.99231425652</v>
      </c>
      <c r="I21" s="59"/>
    </row>
    <row r="22" spans="2:9" x14ac:dyDescent="0.25">
      <c r="B22" s="160" t="s">
        <v>24</v>
      </c>
      <c r="C22" s="5" t="s">
        <v>14</v>
      </c>
      <c r="D22" s="57">
        <v>60722.000000000007</v>
      </c>
      <c r="E22" s="58">
        <v>9965.4794072603872</v>
      </c>
      <c r="F22" s="58">
        <v>9299.6775090331685</v>
      </c>
      <c r="G22" s="58">
        <v>10473.900447821223</v>
      </c>
      <c r="H22" s="58">
        <v>30229.920750363344</v>
      </c>
      <c r="I22" s="59"/>
    </row>
    <row r="23" spans="2:9" x14ac:dyDescent="0.25">
      <c r="B23" s="161"/>
      <c r="C23" s="5" t="s">
        <v>15</v>
      </c>
      <c r="D23" s="57">
        <v>314570.99999999971</v>
      </c>
      <c r="E23" s="58">
        <v>59317.08961581545</v>
      </c>
      <c r="F23" s="58">
        <v>78391.421120096929</v>
      </c>
      <c r="G23" s="58">
        <v>40383.268546752428</v>
      </c>
      <c r="H23" s="58">
        <v>133926.23870675292</v>
      </c>
      <c r="I23" s="59"/>
    </row>
    <row r="24" spans="2:9" x14ac:dyDescent="0.25">
      <c r="B24" s="161"/>
      <c r="C24" s="49" t="s">
        <v>16</v>
      </c>
      <c r="D24" s="57">
        <v>59723.000000000015</v>
      </c>
      <c r="E24" s="58">
        <v>10016.232790004111</v>
      </c>
      <c r="F24" s="58">
        <v>10456.335093011559</v>
      </c>
      <c r="G24" s="58">
        <v>7646.2290066959167</v>
      </c>
      <c r="H24" s="58">
        <v>31233.05975364507</v>
      </c>
      <c r="I24" s="59"/>
    </row>
    <row r="25" spans="2:9" x14ac:dyDescent="0.25">
      <c r="B25" s="162"/>
      <c r="C25" s="49" t="s">
        <v>17</v>
      </c>
      <c r="D25" s="57">
        <v>124987.00000000001</v>
      </c>
      <c r="E25" s="58">
        <v>30286.278908634973</v>
      </c>
      <c r="F25" s="58">
        <v>30725.208488942109</v>
      </c>
      <c r="G25" s="58">
        <v>14563.988680438431</v>
      </c>
      <c r="H25" s="58">
        <v>48310.20266348109</v>
      </c>
      <c r="I25" s="59"/>
    </row>
    <row r="26" spans="2:9" ht="15" customHeight="1" x14ac:dyDescent="0.25">
      <c r="B26" s="163" t="s">
        <v>121</v>
      </c>
      <c r="C26" s="164"/>
      <c r="D26" s="164"/>
      <c r="E26" s="164"/>
      <c r="F26" s="164"/>
      <c r="G26" s="164"/>
      <c r="H26" s="164"/>
      <c r="I26" s="165"/>
    </row>
    <row r="27" spans="2:9" ht="15" customHeight="1" x14ac:dyDescent="0.25">
      <c r="B27" s="160" t="s">
        <v>116</v>
      </c>
      <c r="C27" s="4" t="s">
        <v>19</v>
      </c>
      <c r="D27" s="34">
        <v>560003</v>
      </c>
      <c r="E27" s="34">
        <v>109585.08072171493</v>
      </c>
      <c r="F27" s="34">
        <v>128872.6422110838</v>
      </c>
      <c r="G27" s="34">
        <v>73067.386681708012</v>
      </c>
      <c r="H27" s="34">
        <v>243699.4218742426</v>
      </c>
      <c r="I27" s="34">
        <v>4778.468511250654</v>
      </c>
    </row>
    <row r="28" spans="2:9" ht="36" x14ac:dyDescent="0.25">
      <c r="B28" s="161"/>
      <c r="C28" s="5" t="s">
        <v>111</v>
      </c>
      <c r="D28" s="34">
        <v>291684.03390558367</v>
      </c>
      <c r="E28" s="35">
        <v>48849.655616299409</v>
      </c>
      <c r="F28" s="35">
        <v>85441.338709559364</v>
      </c>
      <c r="G28" s="35">
        <v>43984.081091788379</v>
      </c>
      <c r="H28" s="35">
        <v>110559.37939467531</v>
      </c>
      <c r="I28" s="37"/>
    </row>
    <row r="29" spans="2:9" x14ac:dyDescent="0.25">
      <c r="B29" s="161"/>
      <c r="C29" s="5" t="s">
        <v>88</v>
      </c>
      <c r="D29" s="34">
        <v>38804.236900712589</v>
      </c>
      <c r="E29" s="35">
        <v>6194.5808670374454</v>
      </c>
      <c r="F29" s="35">
        <v>10690.931798471278</v>
      </c>
      <c r="G29" s="35">
        <v>6167.0039638717699</v>
      </c>
      <c r="H29" s="35">
        <v>15751.720271332095</v>
      </c>
      <c r="I29" s="37"/>
    </row>
    <row r="30" spans="2:9" x14ac:dyDescent="0.25">
      <c r="B30" s="161"/>
      <c r="C30" s="5" t="s">
        <v>89</v>
      </c>
      <c r="D30" s="34">
        <v>137781.61968602365</v>
      </c>
      <c r="E30" s="35">
        <v>39728.16323379946</v>
      </c>
      <c r="F30" s="35">
        <v>15920.362060186104</v>
      </c>
      <c r="G30" s="35">
        <v>13124.785044949651</v>
      </c>
      <c r="H30" s="35">
        <v>68582.624161903252</v>
      </c>
      <c r="I30" s="37"/>
    </row>
    <row r="31" spans="2:9" x14ac:dyDescent="0.25">
      <c r="B31" s="161"/>
      <c r="C31" s="5" t="s">
        <v>90</v>
      </c>
      <c r="D31" s="34">
        <v>55376.166336785878</v>
      </c>
      <c r="E31" s="35">
        <v>6358.9677192773506</v>
      </c>
      <c r="F31" s="35">
        <v>10246.043891044654</v>
      </c>
      <c r="G31" s="35">
        <v>6402.2759855179211</v>
      </c>
      <c r="H31" s="35">
        <v>32368.878740945951</v>
      </c>
      <c r="I31" s="37"/>
    </row>
    <row r="32" spans="2:9" x14ac:dyDescent="0.25">
      <c r="B32" s="161"/>
      <c r="C32" s="5" t="s">
        <v>91</v>
      </c>
      <c r="D32" s="34">
        <v>26747.271477486309</v>
      </c>
      <c r="E32" s="35">
        <v>8204.7336934645282</v>
      </c>
      <c r="F32" s="35">
        <v>4248.0991263351943</v>
      </c>
      <c r="G32" s="35">
        <v>2747.3854007751065</v>
      </c>
      <c r="H32" s="35">
        <v>10043.849024107249</v>
      </c>
      <c r="I32" s="37"/>
    </row>
    <row r="33" spans="2:9" x14ac:dyDescent="0.25">
      <c r="B33" s="161"/>
      <c r="C33" s="5" t="s">
        <v>92</v>
      </c>
      <c r="D33" s="34">
        <v>9609.671693407905</v>
      </c>
      <c r="E33" s="37"/>
      <c r="F33" s="37"/>
      <c r="G33" s="37"/>
      <c r="H33" s="35">
        <v>6392.9702812787609</v>
      </c>
      <c r="I33" s="37"/>
    </row>
    <row r="34" spans="2:9" x14ac:dyDescent="0.25">
      <c r="B34" s="162"/>
      <c r="C34" s="5" t="s">
        <v>93</v>
      </c>
      <c r="D34" s="34">
        <v>0</v>
      </c>
      <c r="E34" s="83">
        <v>0</v>
      </c>
      <c r="F34" s="83">
        <v>0</v>
      </c>
      <c r="G34" s="83">
        <v>0</v>
      </c>
      <c r="H34" s="83">
        <v>0</v>
      </c>
      <c r="I34" s="37"/>
    </row>
    <row r="35" spans="2:9" ht="15" customHeight="1" x14ac:dyDescent="0.25">
      <c r="B35" s="160" t="s">
        <v>115</v>
      </c>
      <c r="C35" s="5" t="s">
        <v>49</v>
      </c>
      <c r="D35" s="34">
        <v>101255.33437057181</v>
      </c>
      <c r="E35" s="35">
        <v>14026.829678489494</v>
      </c>
      <c r="F35" s="35">
        <v>27851.672786579129</v>
      </c>
      <c r="G35" s="35">
        <v>15752.483281815428</v>
      </c>
      <c r="H35" s="35">
        <v>42143.072735554728</v>
      </c>
      <c r="I35" s="37"/>
    </row>
    <row r="36" spans="2:9" x14ac:dyDescent="0.25">
      <c r="B36" s="161"/>
      <c r="C36" s="5" t="s">
        <v>94</v>
      </c>
      <c r="D36" s="34">
        <v>13226.644449515406</v>
      </c>
      <c r="E36" s="37"/>
      <c r="F36" s="37"/>
      <c r="G36" s="37"/>
      <c r="H36" s="35">
        <v>4287.8513141765461</v>
      </c>
      <c r="I36" s="37"/>
    </row>
    <row r="37" spans="2:9" x14ac:dyDescent="0.25">
      <c r="B37" s="161"/>
      <c r="C37" s="5" t="s">
        <v>95</v>
      </c>
      <c r="D37" s="34">
        <v>45034.842006520681</v>
      </c>
      <c r="E37" s="35">
        <v>7795.597160395052</v>
      </c>
      <c r="F37" s="35">
        <v>16201.450246862938</v>
      </c>
      <c r="G37" s="35">
        <v>4566.9463542503017</v>
      </c>
      <c r="H37" s="35">
        <v>16315.848245012392</v>
      </c>
      <c r="I37" s="37"/>
    </row>
    <row r="38" spans="2:9" x14ac:dyDescent="0.25">
      <c r="B38" s="161"/>
      <c r="C38" s="5" t="s">
        <v>96</v>
      </c>
      <c r="D38" s="34">
        <v>30180.492684742418</v>
      </c>
      <c r="E38" s="35">
        <v>5513.6974312369048</v>
      </c>
      <c r="F38" s="35">
        <v>9390.717632319398</v>
      </c>
      <c r="G38" s="35">
        <v>5331.3518837410293</v>
      </c>
      <c r="H38" s="35">
        <v>9786.0439192632675</v>
      </c>
      <c r="I38" s="37"/>
    </row>
    <row r="39" spans="2:9" ht="24" x14ac:dyDescent="0.25">
      <c r="B39" s="162"/>
      <c r="C39" s="5" t="s">
        <v>97</v>
      </c>
      <c r="D39" s="34">
        <v>55842.582791332876</v>
      </c>
      <c r="E39" s="35">
        <v>8989.6209304792574</v>
      </c>
      <c r="F39" s="35">
        <v>17447.780343877133</v>
      </c>
      <c r="G39" s="35">
        <v>8966.476560240204</v>
      </c>
      <c r="H39" s="35">
        <v>20438.704956736277</v>
      </c>
      <c r="I39" s="37"/>
    </row>
    <row r="40" spans="2:9" ht="15" customHeight="1" x14ac:dyDescent="0.25">
      <c r="B40" s="160" t="s">
        <v>47</v>
      </c>
      <c r="C40" s="5" t="s">
        <v>112</v>
      </c>
      <c r="D40" s="34">
        <v>188245.85461081547</v>
      </c>
      <c r="E40" s="35">
        <v>52963.972247049067</v>
      </c>
      <c r="F40" s="35">
        <v>39996.230439916602</v>
      </c>
      <c r="G40" s="35">
        <v>20271.090254607479</v>
      </c>
      <c r="H40" s="35">
        <v>72995.395897976545</v>
      </c>
      <c r="I40" s="37"/>
    </row>
    <row r="41" spans="2:9" x14ac:dyDescent="0.25">
      <c r="B41" s="161"/>
      <c r="C41" s="5" t="s">
        <v>98</v>
      </c>
      <c r="D41" s="34">
        <v>310006.46989519772</v>
      </c>
      <c r="E41" s="35">
        <v>51673.074476151836</v>
      </c>
      <c r="F41" s="35">
        <v>76341.641730278439</v>
      </c>
      <c r="G41" s="35">
        <v>42511.419347141324</v>
      </c>
      <c r="H41" s="35">
        <v>136876.03160164124</v>
      </c>
      <c r="I41" s="37"/>
    </row>
    <row r="42" spans="2:9" x14ac:dyDescent="0.25">
      <c r="B42" s="162"/>
      <c r="C42" s="5" t="s">
        <v>113</v>
      </c>
      <c r="D42" s="34">
        <v>61750.675493986775</v>
      </c>
      <c r="E42" s="35">
        <v>4948.0339985140572</v>
      </c>
      <c r="F42" s="35">
        <v>12534.770040888827</v>
      </c>
      <c r="G42" s="35">
        <v>10284.877079959206</v>
      </c>
      <c r="H42" s="35">
        <v>33827.994374624686</v>
      </c>
      <c r="I42" s="37"/>
    </row>
    <row r="43" spans="2:9" x14ac:dyDescent="0.25">
      <c r="B43" s="160" t="s">
        <v>48</v>
      </c>
      <c r="C43" s="5" t="s">
        <v>99</v>
      </c>
      <c r="D43" s="34">
        <v>210073.37225797417</v>
      </c>
      <c r="E43" s="35">
        <v>30073.588060446815</v>
      </c>
      <c r="F43" s="35">
        <v>51623.107981148663</v>
      </c>
      <c r="G43" s="35">
        <v>27088.069617027988</v>
      </c>
      <c r="H43" s="35">
        <v>99609.692121236221</v>
      </c>
      <c r="I43" s="37"/>
    </row>
    <row r="44" spans="2:9" x14ac:dyDescent="0.25">
      <c r="B44" s="161"/>
      <c r="C44" s="5" t="s">
        <v>100</v>
      </c>
      <c r="D44" s="34">
        <v>283961.6633247381</v>
      </c>
      <c r="E44" s="35">
        <v>56965.821631603118</v>
      </c>
      <c r="F44" s="35">
        <v>63226.081355134666</v>
      </c>
      <c r="G44" s="35">
        <v>39788.034033798103</v>
      </c>
      <c r="H44" s="35">
        <v>121064.69078958458</v>
      </c>
      <c r="I44" s="37"/>
    </row>
    <row r="45" spans="2:9" x14ac:dyDescent="0.25">
      <c r="B45" s="161"/>
      <c r="C45" s="5" t="s">
        <v>101</v>
      </c>
      <c r="D45" s="34">
        <v>31129.401893233535</v>
      </c>
      <c r="E45" s="35">
        <v>15042.401815814337</v>
      </c>
      <c r="F45" s="35">
        <v>3949.6704295925883</v>
      </c>
      <c r="G45" s="37"/>
      <c r="H45" s="35">
        <v>9765.8173371966514</v>
      </c>
      <c r="I45" s="37"/>
    </row>
    <row r="46" spans="2:9" x14ac:dyDescent="0.25">
      <c r="B46" s="161"/>
      <c r="C46" s="5" t="s">
        <v>102</v>
      </c>
      <c r="D46" s="34">
        <v>7849.4542949284451</v>
      </c>
      <c r="E46" s="37"/>
      <c r="F46" s="37"/>
      <c r="G46" s="37"/>
      <c r="H46" s="37"/>
      <c r="I46" s="37"/>
    </row>
    <row r="47" spans="2:9" x14ac:dyDescent="0.25">
      <c r="B47" s="162"/>
      <c r="C47" s="5" t="s">
        <v>103</v>
      </c>
      <c r="D47" s="34">
        <v>26989.108229125799</v>
      </c>
      <c r="E47" s="35">
        <v>6949.0023293191061</v>
      </c>
      <c r="F47" s="35">
        <v>7971.458852134363</v>
      </c>
      <c r="G47" s="37"/>
      <c r="H47" s="35">
        <v>10067.478915804197</v>
      </c>
      <c r="I47" s="37"/>
    </row>
    <row r="48" spans="2:9" x14ac:dyDescent="0.25">
      <c r="B48" s="21"/>
      <c r="C48" s="15"/>
      <c r="D48" s="16"/>
      <c r="E48" s="16"/>
      <c r="F48" s="16"/>
      <c r="G48" s="16"/>
      <c r="H48" s="16"/>
      <c r="I48" s="46"/>
    </row>
    <row r="49" spans="2:9" x14ac:dyDescent="0.25">
      <c r="B49" s="168" t="s">
        <v>28</v>
      </c>
      <c r="C49" s="169"/>
      <c r="D49" s="174" t="s">
        <v>83</v>
      </c>
      <c r="E49" s="175"/>
      <c r="F49" s="175"/>
      <c r="G49" s="175"/>
      <c r="H49" s="175"/>
      <c r="I49" s="176"/>
    </row>
    <row r="50" spans="2:9" x14ac:dyDescent="0.25">
      <c r="B50" s="170"/>
      <c r="C50" s="171"/>
      <c r="D50" s="177"/>
      <c r="E50" s="178"/>
      <c r="F50" s="178"/>
      <c r="G50" s="178"/>
      <c r="H50" s="178"/>
      <c r="I50" s="179"/>
    </row>
    <row r="51" spans="2:9" x14ac:dyDescent="0.25">
      <c r="B51" s="172" t="s">
        <v>120</v>
      </c>
      <c r="C51" s="173"/>
      <c r="D51" s="19" t="s">
        <v>19</v>
      </c>
      <c r="E51" s="19" t="s">
        <v>43</v>
      </c>
      <c r="F51" s="19" t="s">
        <v>44</v>
      </c>
      <c r="G51" s="19" t="s">
        <v>45</v>
      </c>
      <c r="H51" s="20" t="s">
        <v>46</v>
      </c>
      <c r="I51" s="20" t="s">
        <v>18</v>
      </c>
    </row>
    <row r="52" spans="2:9" x14ac:dyDescent="0.25">
      <c r="B52" s="160" t="s">
        <v>21</v>
      </c>
      <c r="C52" s="4" t="s">
        <v>19</v>
      </c>
      <c r="D52" s="6">
        <v>100</v>
      </c>
      <c r="E52" s="6">
        <v>100</v>
      </c>
      <c r="F52" s="6">
        <v>99.999999999999986</v>
      </c>
      <c r="G52" s="6">
        <v>100.00000000000001</v>
      </c>
      <c r="H52" s="6">
        <v>100</v>
      </c>
      <c r="I52" s="6">
        <v>100</v>
      </c>
    </row>
    <row r="53" spans="2:9" x14ac:dyDescent="0.25">
      <c r="B53" s="161"/>
      <c r="C53" s="5" t="s">
        <v>2</v>
      </c>
      <c r="D53" s="6">
        <f t="shared" ref="D53:H62" si="0">D8/D$7*100</f>
        <v>49.180807959957349</v>
      </c>
      <c r="E53" s="7">
        <f t="shared" si="0"/>
        <v>42.925067217875508</v>
      </c>
      <c r="F53" s="7">
        <f t="shared" si="0"/>
        <v>43.351361316438982</v>
      </c>
      <c r="G53" s="7">
        <f t="shared" si="0"/>
        <v>51.667302863979579</v>
      </c>
      <c r="H53" s="7">
        <f t="shared" si="0"/>
        <v>54.339396512140695</v>
      </c>
      <c r="I53" s="7"/>
    </row>
    <row r="54" spans="2:9" x14ac:dyDescent="0.25">
      <c r="B54" s="162"/>
      <c r="C54" s="5" t="s">
        <v>3</v>
      </c>
      <c r="D54" s="6">
        <f t="shared" si="0"/>
        <v>50.819192040042658</v>
      </c>
      <c r="E54" s="7">
        <f t="shared" si="0"/>
        <v>57.074932782124499</v>
      </c>
      <c r="F54" s="7">
        <f t="shared" si="0"/>
        <v>56.648638683561003</v>
      </c>
      <c r="G54" s="7">
        <f t="shared" si="0"/>
        <v>48.332697136020435</v>
      </c>
      <c r="H54" s="7">
        <f t="shared" si="0"/>
        <v>45.660603487859305</v>
      </c>
      <c r="I54" s="7"/>
    </row>
    <row r="55" spans="2:9" x14ac:dyDescent="0.25">
      <c r="B55" s="160" t="s">
        <v>22</v>
      </c>
      <c r="C55" s="5" t="s">
        <v>4</v>
      </c>
      <c r="D55" s="6">
        <f t="shared" si="0"/>
        <v>18.422044167620548</v>
      </c>
      <c r="E55" s="7">
        <f t="shared" si="0"/>
        <v>12.858216935300282</v>
      </c>
      <c r="F55" s="7">
        <f t="shared" si="0"/>
        <v>17.696544569600945</v>
      </c>
      <c r="G55" s="7">
        <f t="shared" si="0"/>
        <v>12.83104908345187</v>
      </c>
      <c r="H55" s="7">
        <f t="shared" si="0"/>
        <v>23.221308996476907</v>
      </c>
      <c r="I55" s="7"/>
    </row>
    <row r="56" spans="2:9" x14ac:dyDescent="0.25">
      <c r="B56" s="161"/>
      <c r="C56" s="5" t="s">
        <v>5</v>
      </c>
      <c r="D56" s="6">
        <f t="shared" si="0"/>
        <v>24.244512975823348</v>
      </c>
      <c r="E56" s="7">
        <f t="shared" si="0"/>
        <v>24.591362840649193</v>
      </c>
      <c r="F56" s="7">
        <f t="shared" si="0"/>
        <v>26.660438839834654</v>
      </c>
      <c r="G56" s="7">
        <f t="shared" si="0"/>
        <v>28.614513406950749</v>
      </c>
      <c r="H56" s="7">
        <f t="shared" si="0"/>
        <v>21.244534641591223</v>
      </c>
      <c r="I56" s="7"/>
    </row>
    <row r="57" spans="2:9" x14ac:dyDescent="0.25">
      <c r="B57" s="161"/>
      <c r="C57" s="5" t="s">
        <v>6</v>
      </c>
      <c r="D57" s="6">
        <f t="shared" si="0"/>
        <v>26.833249107594092</v>
      </c>
      <c r="E57" s="7">
        <f t="shared" si="0"/>
        <v>20.227884145823548</v>
      </c>
      <c r="F57" s="7">
        <f t="shared" si="0"/>
        <v>39.435208645652366</v>
      </c>
      <c r="G57" s="7">
        <f t="shared" si="0"/>
        <v>33.679877334116483</v>
      </c>
      <c r="H57" s="7">
        <f t="shared" si="0"/>
        <v>21.400991985203156</v>
      </c>
      <c r="I57" s="7"/>
    </row>
    <row r="58" spans="2:9" x14ac:dyDescent="0.25">
      <c r="B58" s="162"/>
      <c r="C58" s="5" t="s">
        <v>7</v>
      </c>
      <c r="D58" s="6">
        <f t="shared" si="0"/>
        <v>30.500193748962072</v>
      </c>
      <c r="E58" s="7">
        <f t="shared" si="0"/>
        <v>42.322536078226932</v>
      </c>
      <c r="F58" s="7">
        <f t="shared" si="0"/>
        <v>16.207807944911945</v>
      </c>
      <c r="G58" s="7">
        <f t="shared" si="0"/>
        <v>24.874560175480866</v>
      </c>
      <c r="H58" s="7">
        <f t="shared" si="0"/>
        <v>34.133164376728899</v>
      </c>
      <c r="I58" s="7"/>
    </row>
    <row r="59" spans="2:9" x14ac:dyDescent="0.25">
      <c r="B59" s="160" t="s">
        <v>23</v>
      </c>
      <c r="C59" s="5" t="s">
        <v>8</v>
      </c>
      <c r="D59" s="6">
        <f t="shared" si="0"/>
        <v>44.686047166585738</v>
      </c>
      <c r="E59" s="7">
        <f t="shared" si="0"/>
        <v>60.959195834868396</v>
      </c>
      <c r="F59" s="7">
        <f t="shared" si="0"/>
        <v>39.986349815666202</v>
      </c>
      <c r="G59" s="7">
        <f t="shared" si="0"/>
        <v>37.828895147779939</v>
      </c>
      <c r="H59" s="7">
        <f t="shared" si="0"/>
        <v>41.215892509248832</v>
      </c>
      <c r="I59" s="7"/>
    </row>
    <row r="60" spans="2:9" ht="24" x14ac:dyDescent="0.25">
      <c r="B60" s="161"/>
      <c r="C60" s="5" t="s">
        <v>9</v>
      </c>
      <c r="D60" s="6">
        <f t="shared" si="0"/>
        <v>29.506125047101357</v>
      </c>
      <c r="E60" s="7">
        <f t="shared" si="0"/>
        <v>19.921671602428241</v>
      </c>
      <c r="F60" s="7">
        <f t="shared" si="0"/>
        <v>32.376420531257558</v>
      </c>
      <c r="G60" s="7">
        <f t="shared" si="0"/>
        <v>34.924825561038922</v>
      </c>
      <c r="H60" s="7">
        <f t="shared" si="0"/>
        <v>30.924820780107737</v>
      </c>
      <c r="I60" s="7"/>
    </row>
    <row r="61" spans="2:9" x14ac:dyDescent="0.25">
      <c r="B61" s="162"/>
      <c r="C61" s="5" t="s">
        <v>10</v>
      </c>
      <c r="D61" s="6">
        <f t="shared" si="0"/>
        <v>25.152837024801201</v>
      </c>
      <c r="E61" s="7">
        <f t="shared" si="0"/>
        <v>18.869798618307545</v>
      </c>
      <c r="F61" s="7">
        <f t="shared" si="0"/>
        <v>26.078497781901973</v>
      </c>
      <c r="G61" s="7">
        <f t="shared" si="0"/>
        <v>27.048081177912021</v>
      </c>
      <c r="H61" s="7">
        <f t="shared" si="0"/>
        <v>27.349996220241955</v>
      </c>
      <c r="I61" s="7"/>
    </row>
    <row r="62" spans="2:9" x14ac:dyDescent="0.25">
      <c r="B62" s="160" t="s">
        <v>38</v>
      </c>
      <c r="C62" s="5" t="s">
        <v>37</v>
      </c>
      <c r="D62" s="6">
        <f t="shared" si="0"/>
        <v>93.772880440359572</v>
      </c>
      <c r="E62" s="7">
        <f t="shared" si="0"/>
        <v>91.11253466799829</v>
      </c>
      <c r="F62" s="7">
        <f t="shared" si="0"/>
        <v>93.881603803458674</v>
      </c>
      <c r="G62" s="7">
        <f t="shared" si="0"/>
        <v>90.82193998514191</v>
      </c>
      <c r="H62" s="7">
        <f t="shared" si="0"/>
        <v>95.674338179405368</v>
      </c>
      <c r="I62" s="7">
        <f>I17/I$7*100</f>
        <v>100</v>
      </c>
    </row>
    <row r="63" spans="2:9" x14ac:dyDescent="0.25">
      <c r="B63" s="162"/>
      <c r="C63" s="5" t="s">
        <v>20</v>
      </c>
      <c r="D63" s="6">
        <f t="shared" ref="D63:H70" si="1">D18/D$7*100</f>
        <v>6.2271195596404025</v>
      </c>
      <c r="E63" s="7">
        <f t="shared" si="1"/>
        <v>8.8874653320016659</v>
      </c>
      <c r="F63" s="7">
        <f t="shared" si="1"/>
        <v>6.1183961965411644</v>
      </c>
      <c r="G63" s="7">
        <f t="shared" si="1"/>
        <v>9.1780600148581186</v>
      </c>
      <c r="H63" s="7">
        <f t="shared" si="1"/>
        <v>4.3256618205946147</v>
      </c>
      <c r="I63" s="7"/>
    </row>
    <row r="64" spans="2:9" x14ac:dyDescent="0.25">
      <c r="B64" s="160" t="s">
        <v>25</v>
      </c>
      <c r="C64" s="5" t="s">
        <v>11</v>
      </c>
      <c r="D64" s="6">
        <f t="shared" si="1"/>
        <v>13.236179091897727</v>
      </c>
      <c r="E64" s="7">
        <f t="shared" si="1"/>
        <v>11.218235713309296</v>
      </c>
      <c r="F64" s="7">
        <f t="shared" si="1"/>
        <v>9.7866411680000702</v>
      </c>
      <c r="G64" s="7">
        <f t="shared" si="1"/>
        <v>14.923027148323213</v>
      </c>
      <c r="H64" s="7">
        <f t="shared" si="1"/>
        <v>15.433623672180508</v>
      </c>
      <c r="I64" s="7"/>
    </row>
    <row r="65" spans="2:9" x14ac:dyDescent="0.25">
      <c r="B65" s="161"/>
      <c r="C65" s="5" t="s">
        <v>12</v>
      </c>
      <c r="D65" s="6">
        <f t="shared" si="1"/>
        <v>28.298955541309635</v>
      </c>
      <c r="E65" s="7">
        <f t="shared" si="1"/>
        <v>28.510348752780988</v>
      </c>
      <c r="F65" s="7">
        <f t="shared" si="1"/>
        <v>24.503100585243288</v>
      </c>
      <c r="G65" s="7">
        <f t="shared" si="1"/>
        <v>28.080629261563946</v>
      </c>
      <c r="H65" s="7">
        <f t="shared" si="1"/>
        <v>30.417297393051641</v>
      </c>
      <c r="I65" s="7"/>
    </row>
    <row r="66" spans="2:9" x14ac:dyDescent="0.25">
      <c r="B66" s="162"/>
      <c r="C66" s="5" t="s">
        <v>13</v>
      </c>
      <c r="D66" s="6">
        <f t="shared" si="1"/>
        <v>58.464865366792651</v>
      </c>
      <c r="E66" s="7">
        <f t="shared" si="1"/>
        <v>60.271415533909703</v>
      </c>
      <c r="F66" s="7">
        <f t="shared" si="1"/>
        <v>65.710258246756538</v>
      </c>
      <c r="G66" s="7">
        <f t="shared" si="1"/>
        <v>56.996343590112822</v>
      </c>
      <c r="H66" s="7">
        <f t="shared" si="1"/>
        <v>54.149078934767914</v>
      </c>
      <c r="I66" s="7"/>
    </row>
    <row r="67" spans="2:9" x14ac:dyDescent="0.25">
      <c r="B67" s="160" t="s">
        <v>24</v>
      </c>
      <c r="C67" s="5" t="s">
        <v>14</v>
      </c>
      <c r="D67" s="6">
        <f t="shared" si="1"/>
        <v>10.843156197377519</v>
      </c>
      <c r="E67" s="7">
        <f t="shared" si="1"/>
        <v>9.0938285956709315</v>
      </c>
      <c r="F67" s="7">
        <f t="shared" si="1"/>
        <v>7.216176645001954</v>
      </c>
      <c r="G67" s="7">
        <f t="shared" si="1"/>
        <v>14.334576510101602</v>
      </c>
      <c r="H67" s="7">
        <f t="shared" si="1"/>
        <v>12.404592722408292</v>
      </c>
      <c r="I67" s="7"/>
    </row>
    <row r="68" spans="2:9" x14ac:dyDescent="0.25">
      <c r="B68" s="161"/>
      <c r="C68" s="5" t="s">
        <v>15</v>
      </c>
      <c r="D68" s="6">
        <f t="shared" si="1"/>
        <v>56.17309192986464</v>
      </c>
      <c r="E68" s="7">
        <f t="shared" si="1"/>
        <v>54.128800403448906</v>
      </c>
      <c r="F68" s="7">
        <f t="shared" si="1"/>
        <v>60.828597734263511</v>
      </c>
      <c r="G68" s="7">
        <f t="shared" si="1"/>
        <v>55.268527287923575</v>
      </c>
      <c r="H68" s="7">
        <f t="shared" si="1"/>
        <v>54.955501197644892</v>
      </c>
      <c r="I68" s="7"/>
    </row>
    <row r="69" spans="2:9" x14ac:dyDescent="0.25">
      <c r="B69" s="161"/>
      <c r="C69" s="5" t="s">
        <v>16</v>
      </c>
      <c r="D69" s="6">
        <f t="shared" si="1"/>
        <v>10.664764295905565</v>
      </c>
      <c r="E69" s="7">
        <f t="shared" si="1"/>
        <v>9.1401427311439978</v>
      </c>
      <c r="F69" s="7">
        <f t="shared" si="1"/>
        <v>8.1136965251979927</v>
      </c>
      <c r="G69" s="7">
        <f t="shared" si="1"/>
        <v>10.464626359231902</v>
      </c>
      <c r="H69" s="7">
        <f t="shared" si="1"/>
        <v>12.816222342030198</v>
      </c>
      <c r="I69" s="7"/>
    </row>
    <row r="70" spans="2:9" x14ac:dyDescent="0.25">
      <c r="B70" s="162"/>
      <c r="C70" s="5" t="s">
        <v>17</v>
      </c>
      <c r="D70" s="6">
        <f t="shared" si="1"/>
        <v>22.31898757685228</v>
      </c>
      <c r="E70" s="7">
        <f t="shared" si="1"/>
        <v>27.637228269736141</v>
      </c>
      <c r="F70" s="7">
        <f t="shared" si="1"/>
        <v>23.841529095536409</v>
      </c>
      <c r="G70" s="7">
        <f t="shared" si="1"/>
        <v>19.932269842742905</v>
      </c>
      <c r="H70" s="7">
        <f t="shared" si="1"/>
        <v>19.82368373791666</v>
      </c>
      <c r="I70" s="7"/>
    </row>
    <row r="71" spans="2:9" x14ac:dyDescent="0.25">
      <c r="B71" s="163" t="s">
        <v>121</v>
      </c>
      <c r="C71" s="164"/>
      <c r="D71" s="164"/>
      <c r="E71" s="164"/>
      <c r="F71" s="164"/>
      <c r="G71" s="164"/>
      <c r="H71" s="164"/>
      <c r="I71" s="165"/>
    </row>
    <row r="72" spans="2:9" x14ac:dyDescent="0.25">
      <c r="B72" s="160" t="s">
        <v>116</v>
      </c>
      <c r="C72" s="4" t="s">
        <v>19</v>
      </c>
      <c r="D72" s="38">
        <v>100</v>
      </c>
      <c r="E72" s="38">
        <v>100</v>
      </c>
      <c r="F72" s="38">
        <v>99.999999999999986</v>
      </c>
      <c r="G72" s="38">
        <v>100.00000000000001</v>
      </c>
      <c r="H72" s="38">
        <v>100</v>
      </c>
      <c r="I72" s="38">
        <v>100</v>
      </c>
    </row>
    <row r="73" spans="2:9" ht="36" x14ac:dyDescent="0.25">
      <c r="B73" s="161"/>
      <c r="C73" s="5" t="s">
        <v>111</v>
      </c>
      <c r="D73" s="38">
        <f t="shared" ref="D73:D92" si="2">D28/$D$27*100</f>
        <v>52.086155593020692</v>
      </c>
      <c r="E73" s="39">
        <f t="shared" ref="E73:H82" si="3">E28/E$27*100</f>
        <v>44.576921689139724</v>
      </c>
      <c r="F73" s="39">
        <f t="shared" si="3"/>
        <v>66.299050941791677</v>
      </c>
      <c r="G73" s="39">
        <f t="shared" si="3"/>
        <v>60.196598084709564</v>
      </c>
      <c r="H73" s="39">
        <f t="shared" si="3"/>
        <v>45.36710778564251</v>
      </c>
      <c r="I73" s="40"/>
    </row>
    <row r="74" spans="2:9" x14ac:dyDescent="0.25">
      <c r="B74" s="161"/>
      <c r="C74" s="5" t="s">
        <v>88</v>
      </c>
      <c r="D74" s="38">
        <f t="shared" si="2"/>
        <v>6.9292908967831579</v>
      </c>
      <c r="E74" s="39">
        <f t="shared" si="3"/>
        <v>5.6527593229303088</v>
      </c>
      <c r="F74" s="39">
        <f t="shared" si="3"/>
        <v>8.2957341566415064</v>
      </c>
      <c r="G74" s="39">
        <f t="shared" si="3"/>
        <v>8.440159480092154</v>
      </c>
      <c r="H74" s="39">
        <f t="shared" si="3"/>
        <v>6.4635854078720509</v>
      </c>
      <c r="I74" s="40"/>
    </row>
    <row r="75" spans="2:9" x14ac:dyDescent="0.25">
      <c r="B75" s="161"/>
      <c r="C75" s="5" t="s">
        <v>89</v>
      </c>
      <c r="D75" s="38">
        <f t="shared" si="2"/>
        <v>24.603728852528228</v>
      </c>
      <c r="E75" s="39">
        <f t="shared" si="3"/>
        <v>36.253259086140446</v>
      </c>
      <c r="F75" s="39">
        <f t="shared" si="3"/>
        <v>12.353562235582736</v>
      </c>
      <c r="G75" s="39">
        <f t="shared" si="3"/>
        <v>17.962576247763028</v>
      </c>
      <c r="H75" s="39">
        <f t="shared" si="3"/>
        <v>28.14230072211426</v>
      </c>
      <c r="I75" s="40"/>
    </row>
    <row r="76" spans="2:9" x14ac:dyDescent="0.25">
      <c r="B76" s="161"/>
      <c r="C76" s="5" t="s">
        <v>90</v>
      </c>
      <c r="D76" s="38">
        <f t="shared" si="2"/>
        <v>9.888548157203779</v>
      </c>
      <c r="E76" s="39">
        <f t="shared" si="3"/>
        <v>5.8027677466657952</v>
      </c>
      <c r="F76" s="39">
        <f t="shared" si="3"/>
        <v>7.9505189893308748</v>
      </c>
      <c r="G76" s="39">
        <f t="shared" si="3"/>
        <v>8.7621526870902766</v>
      </c>
      <c r="H76" s="39">
        <f t="shared" si="3"/>
        <v>13.282296072761888</v>
      </c>
      <c r="I76" s="40"/>
    </row>
    <row r="77" spans="2:9" x14ac:dyDescent="0.25">
      <c r="B77" s="161"/>
      <c r="C77" s="5" t="s">
        <v>91</v>
      </c>
      <c r="D77" s="38">
        <f t="shared" si="2"/>
        <v>4.7762728909463537</v>
      </c>
      <c r="E77" s="39">
        <f t="shared" si="3"/>
        <v>7.4870900668495031</v>
      </c>
      <c r="F77" s="39">
        <f t="shared" si="3"/>
        <v>3.2963544887805778</v>
      </c>
      <c r="G77" s="39">
        <f t="shared" si="3"/>
        <v>3.7600707039696251</v>
      </c>
      <c r="H77" s="39">
        <f t="shared" si="3"/>
        <v>4.1214086380927997</v>
      </c>
      <c r="I77" s="40"/>
    </row>
    <row r="78" spans="2:9" x14ac:dyDescent="0.25">
      <c r="B78" s="161"/>
      <c r="C78" s="5" t="s">
        <v>92</v>
      </c>
      <c r="D78" s="38">
        <f t="shared" si="2"/>
        <v>1.7160036095177893</v>
      </c>
      <c r="E78" s="40"/>
      <c r="F78" s="40"/>
      <c r="G78" s="40"/>
      <c r="H78" s="39">
        <f t="shared" si="3"/>
        <v>2.6233013735164938</v>
      </c>
      <c r="I78" s="40"/>
    </row>
    <row r="79" spans="2:9" x14ac:dyDescent="0.25">
      <c r="B79" s="162"/>
      <c r="C79" s="5" t="s">
        <v>93</v>
      </c>
      <c r="D79" s="38">
        <v>0</v>
      </c>
      <c r="E79" s="82">
        <v>0</v>
      </c>
      <c r="F79" s="82">
        <v>0</v>
      </c>
      <c r="G79" s="82">
        <v>0</v>
      </c>
      <c r="H79" s="82">
        <v>0</v>
      </c>
      <c r="I79" s="40"/>
    </row>
    <row r="80" spans="2:9" x14ac:dyDescent="0.25">
      <c r="B80" s="160" t="s">
        <v>115</v>
      </c>
      <c r="C80" s="5" t="s">
        <v>49</v>
      </c>
      <c r="D80" s="38">
        <f t="shared" si="2"/>
        <v>18.081212845390439</v>
      </c>
      <c r="E80" s="39">
        <f t="shared" si="3"/>
        <v>12.799944651325145</v>
      </c>
      <c r="F80" s="39">
        <f t="shared" si="3"/>
        <v>21.611780676429493</v>
      </c>
      <c r="G80" s="39">
        <f t="shared" si="3"/>
        <v>21.55884314083313</v>
      </c>
      <c r="H80" s="39">
        <f t="shared" si="3"/>
        <v>17.293054046431848</v>
      </c>
      <c r="I80" s="40"/>
    </row>
    <row r="81" spans="2:9" x14ac:dyDescent="0.25">
      <c r="B81" s="161"/>
      <c r="C81" s="5" t="s">
        <v>94</v>
      </c>
      <c r="D81" s="38">
        <f t="shared" si="2"/>
        <v>2.3618881415841355</v>
      </c>
      <c r="E81" s="40"/>
      <c r="F81" s="40"/>
      <c r="G81" s="40"/>
      <c r="H81" s="39">
        <f t="shared" si="3"/>
        <v>1.7594835807157667</v>
      </c>
      <c r="I81" s="40"/>
    </row>
    <row r="82" spans="2:9" x14ac:dyDescent="0.25">
      <c r="B82" s="161"/>
      <c r="C82" s="5" t="s">
        <v>95</v>
      </c>
      <c r="D82" s="38">
        <f t="shared" si="2"/>
        <v>8.041892991023385</v>
      </c>
      <c r="E82" s="39">
        <f t="shared" si="3"/>
        <v>7.1137394881256935</v>
      </c>
      <c r="F82" s="39">
        <f t="shared" si="3"/>
        <v>12.571675391217763</v>
      </c>
      <c r="G82" s="39">
        <f t="shared" si="3"/>
        <v>6.25032119205874</v>
      </c>
      <c r="H82" s="39">
        <f t="shared" si="3"/>
        <v>6.6950705584488164</v>
      </c>
      <c r="I82" s="40"/>
    </row>
    <row r="83" spans="2:9" x14ac:dyDescent="0.25">
      <c r="B83" s="161"/>
      <c r="C83" s="5" t="s">
        <v>96</v>
      </c>
      <c r="D83" s="38">
        <f t="shared" si="2"/>
        <v>5.389344822213884</v>
      </c>
      <c r="E83" s="39">
        <f t="shared" ref="E83:H92" si="4">E38/E$27*100</f>
        <v>5.0314307339323179</v>
      </c>
      <c r="F83" s="39">
        <f t="shared" si="4"/>
        <v>7.2868201281526463</v>
      </c>
      <c r="G83" s="39">
        <f t="shared" si="4"/>
        <v>7.2964863338621386</v>
      </c>
      <c r="H83" s="39">
        <f t="shared" si="4"/>
        <v>4.0156204901927124</v>
      </c>
      <c r="I83" s="40"/>
    </row>
    <row r="84" spans="2:9" ht="24" x14ac:dyDescent="0.25">
      <c r="B84" s="162"/>
      <c r="C84" s="5" t="s">
        <v>97</v>
      </c>
      <c r="D84" s="38">
        <f t="shared" si="2"/>
        <v>9.9718363636146368</v>
      </c>
      <c r="E84" s="39">
        <f t="shared" si="4"/>
        <v>8.2033255542402586</v>
      </c>
      <c r="F84" s="39">
        <f t="shared" si="4"/>
        <v>13.538777543878528</v>
      </c>
      <c r="G84" s="39">
        <f t="shared" si="4"/>
        <v>12.271516701835058</v>
      </c>
      <c r="H84" s="39">
        <f t="shared" si="4"/>
        <v>8.3868499972410131</v>
      </c>
      <c r="I84" s="40"/>
    </row>
    <row r="85" spans="2:9" x14ac:dyDescent="0.25">
      <c r="B85" s="160" t="s">
        <v>47</v>
      </c>
      <c r="C85" s="5" t="s">
        <v>112</v>
      </c>
      <c r="D85" s="38">
        <f t="shared" si="2"/>
        <v>33.61515109933616</v>
      </c>
      <c r="E85" s="39">
        <f t="shared" si="4"/>
        <v>48.33137129455428</v>
      </c>
      <c r="F85" s="39">
        <f t="shared" si="4"/>
        <v>31.035470177142603</v>
      </c>
      <c r="G85" s="39">
        <f t="shared" si="4"/>
        <v>27.743007072240378</v>
      </c>
      <c r="H85" s="39">
        <f t="shared" si="4"/>
        <v>29.953044343143624</v>
      </c>
      <c r="I85" s="40"/>
    </row>
    <row r="86" spans="2:9" x14ac:dyDescent="0.25">
      <c r="B86" s="161"/>
      <c r="C86" s="5" t="s">
        <v>98</v>
      </c>
      <c r="D86" s="38">
        <f t="shared" si="2"/>
        <v>55.358001634847973</v>
      </c>
      <c r="E86" s="39">
        <f t="shared" si="4"/>
        <v>47.15338450803597</v>
      </c>
      <c r="F86" s="39">
        <f t="shared" si="4"/>
        <v>59.238051164681259</v>
      </c>
      <c r="G86" s="39">
        <f t="shared" si="4"/>
        <v>58.181113733172296</v>
      </c>
      <c r="H86" s="39">
        <f t="shared" si="4"/>
        <v>56.165923804396236</v>
      </c>
      <c r="I86" s="40"/>
    </row>
    <row r="87" spans="2:9" x14ac:dyDescent="0.25">
      <c r="B87" s="162"/>
      <c r="C87" s="5" t="s">
        <v>113</v>
      </c>
      <c r="D87" s="38">
        <f t="shared" si="2"/>
        <v>11.026847265815858</v>
      </c>
      <c r="E87" s="39">
        <f t="shared" si="4"/>
        <v>4.5152441974097801</v>
      </c>
      <c r="F87" s="39">
        <f t="shared" si="4"/>
        <v>9.7264786581761911</v>
      </c>
      <c r="G87" s="39">
        <f t="shared" si="4"/>
        <v>14.075879194587321</v>
      </c>
      <c r="H87" s="39">
        <f t="shared" si="4"/>
        <v>13.881031852460083</v>
      </c>
      <c r="I87" s="40"/>
    </row>
    <row r="88" spans="2:9" x14ac:dyDescent="0.25">
      <c r="B88" s="160" t="s">
        <v>48</v>
      </c>
      <c r="C88" s="5" t="s">
        <v>99</v>
      </c>
      <c r="D88" s="38">
        <f t="shared" si="2"/>
        <v>37.512901226953097</v>
      </c>
      <c r="E88" s="39">
        <f t="shared" si="4"/>
        <v>27.4431408567531</v>
      </c>
      <c r="F88" s="39">
        <f t="shared" si="4"/>
        <v>40.057460680129338</v>
      </c>
      <c r="G88" s="39">
        <f t="shared" si="4"/>
        <v>37.07272265672713</v>
      </c>
      <c r="H88" s="39">
        <f t="shared" si="4"/>
        <v>40.873996070716281</v>
      </c>
      <c r="I88" s="40"/>
    </row>
    <row r="89" spans="2:9" x14ac:dyDescent="0.25">
      <c r="B89" s="161"/>
      <c r="C89" s="5" t="s">
        <v>100</v>
      </c>
      <c r="D89" s="38">
        <f t="shared" si="2"/>
        <v>50.707168233873411</v>
      </c>
      <c r="E89" s="39">
        <f t="shared" si="4"/>
        <v>51.983190828927327</v>
      </c>
      <c r="F89" s="39">
        <f t="shared" si="4"/>
        <v>49.060902508365622</v>
      </c>
      <c r="G89" s="39">
        <f t="shared" si="4"/>
        <v>54.453889540514801</v>
      </c>
      <c r="H89" s="39">
        <f t="shared" si="4"/>
        <v>49.67787361106592</v>
      </c>
      <c r="I89" s="40"/>
    </row>
    <row r="90" spans="2:9" x14ac:dyDescent="0.25">
      <c r="B90" s="161"/>
      <c r="C90" s="5" t="s">
        <v>101</v>
      </c>
      <c r="D90" s="38">
        <f t="shared" si="2"/>
        <v>5.5587919874060558</v>
      </c>
      <c r="E90" s="39">
        <f t="shared" si="4"/>
        <v>13.726687717658995</v>
      </c>
      <c r="F90" s="39">
        <f t="shared" si="4"/>
        <v>3.0647857930338094</v>
      </c>
      <c r="G90" s="40"/>
      <c r="H90" s="39">
        <f t="shared" si="4"/>
        <v>4.0073206830322938</v>
      </c>
      <c r="I90" s="40"/>
    </row>
    <row r="91" spans="2:9" x14ac:dyDescent="0.25">
      <c r="B91" s="161"/>
      <c r="C91" s="5" t="s">
        <v>102</v>
      </c>
      <c r="D91" s="38">
        <f t="shared" si="2"/>
        <v>1.4016807579474477</v>
      </c>
      <c r="E91" s="40"/>
      <c r="F91" s="40"/>
      <c r="G91" s="40"/>
      <c r="H91" s="40"/>
      <c r="I91" s="40"/>
    </row>
    <row r="92" spans="2:9" x14ac:dyDescent="0.25">
      <c r="B92" s="162"/>
      <c r="C92" s="5" t="s">
        <v>103</v>
      </c>
      <c r="D92" s="38">
        <f t="shared" si="2"/>
        <v>4.8194577938199972</v>
      </c>
      <c r="E92" s="39">
        <f t="shared" si="4"/>
        <v>6.3411937861922123</v>
      </c>
      <c r="F92" s="39">
        <f t="shared" si="4"/>
        <v>6.1855322552304823</v>
      </c>
      <c r="G92" s="40"/>
      <c r="H92" s="39">
        <f t="shared" si="4"/>
        <v>4.1311049646229225</v>
      </c>
      <c r="I92" s="40"/>
    </row>
    <row r="93" spans="2:9" x14ac:dyDescent="0.25">
      <c r="B93" s="21"/>
      <c r="C93" s="15"/>
      <c r="D93" s="47"/>
      <c r="E93" s="48"/>
      <c r="F93" s="48"/>
      <c r="G93" s="48"/>
      <c r="H93" s="48"/>
      <c r="I93" s="48"/>
    </row>
    <row r="94" spans="2:9" x14ac:dyDescent="0.25">
      <c r="B94" s="168" t="s">
        <v>29</v>
      </c>
      <c r="C94" s="169"/>
      <c r="D94" s="174" t="s">
        <v>83</v>
      </c>
      <c r="E94" s="175"/>
      <c r="F94" s="175"/>
      <c r="G94" s="175"/>
      <c r="H94" s="175"/>
      <c r="I94" s="176"/>
    </row>
    <row r="95" spans="2:9" x14ac:dyDescent="0.25">
      <c r="B95" s="170"/>
      <c r="C95" s="171"/>
      <c r="D95" s="177"/>
      <c r="E95" s="178"/>
      <c r="F95" s="178"/>
      <c r="G95" s="178"/>
      <c r="H95" s="178"/>
      <c r="I95" s="179"/>
    </row>
    <row r="96" spans="2:9" x14ac:dyDescent="0.25">
      <c r="B96" s="172" t="s">
        <v>120</v>
      </c>
      <c r="C96" s="173"/>
      <c r="D96" s="19" t="s">
        <v>19</v>
      </c>
      <c r="E96" s="19" t="s">
        <v>43</v>
      </c>
      <c r="F96" s="19" t="s">
        <v>44</v>
      </c>
      <c r="G96" s="19" t="s">
        <v>45</v>
      </c>
      <c r="H96" s="19" t="s">
        <v>46</v>
      </c>
      <c r="I96" s="20" t="s">
        <v>18</v>
      </c>
    </row>
    <row r="97" spans="2:9" x14ac:dyDescent="0.25">
      <c r="B97" s="160" t="s">
        <v>21</v>
      </c>
      <c r="C97" s="4" t="s">
        <v>19</v>
      </c>
      <c r="D97" s="6">
        <v>100</v>
      </c>
      <c r="E97" s="6">
        <f>E7/$D$7*100</f>
        <v>19.568659582487054</v>
      </c>
      <c r="F97" s="6">
        <f>F7/$D$7*100</f>
        <v>23.012848540290676</v>
      </c>
      <c r="G97" s="6">
        <f>G7/$D$7*100</f>
        <v>13.04767772346006</v>
      </c>
      <c r="H97" s="6">
        <f>H7/$D$7*100</f>
        <v>43.517520776539129</v>
      </c>
      <c r="I97" s="6">
        <f>I7/$D$7*100</f>
        <v>0.85329337722309628</v>
      </c>
    </row>
    <row r="98" spans="2:9" x14ac:dyDescent="0.25">
      <c r="B98" s="161"/>
      <c r="C98" s="5" t="s">
        <v>2</v>
      </c>
      <c r="D98" s="6">
        <v>100</v>
      </c>
      <c r="E98" s="7">
        <f t="shared" ref="E98:H115" si="5">E8/$D8*100</f>
        <v>17.07954917344772</v>
      </c>
      <c r="F98" s="7">
        <f t="shared" si="5"/>
        <v>20.285114323516122</v>
      </c>
      <c r="G98" s="7">
        <f t="shared" si="5"/>
        <v>13.707345295312939</v>
      </c>
      <c r="H98" s="7">
        <f t="shared" si="5"/>
        <v>48.082085569375245</v>
      </c>
      <c r="I98" s="7"/>
    </row>
    <row r="99" spans="2:9" x14ac:dyDescent="0.25">
      <c r="B99" s="162"/>
      <c r="C99" s="5" t="s">
        <v>3</v>
      </c>
      <c r="D99" s="6">
        <v>100</v>
      </c>
      <c r="E99" s="7">
        <f t="shared" si="5"/>
        <v>21.977522378291386</v>
      </c>
      <c r="F99" s="7">
        <f t="shared" si="5"/>
        <v>25.652642037505057</v>
      </c>
      <c r="G99" s="7">
        <f t="shared" si="5"/>
        <v>12.409277487912346</v>
      </c>
      <c r="H99" s="7">
        <f t="shared" si="5"/>
        <v>39.100115157017044</v>
      </c>
      <c r="I99" s="7"/>
    </row>
    <row r="100" spans="2:9" x14ac:dyDescent="0.25">
      <c r="B100" s="160" t="s">
        <v>22</v>
      </c>
      <c r="C100" s="5" t="s">
        <v>4</v>
      </c>
      <c r="D100" s="6">
        <v>100</v>
      </c>
      <c r="E100" s="7">
        <f t="shared" si="5"/>
        <v>13.658531472143412</v>
      </c>
      <c r="F100" s="7">
        <f t="shared" si="5"/>
        <v>22.106553222933211</v>
      </c>
      <c r="G100" s="7">
        <f t="shared" si="5"/>
        <v>9.0877750466495346</v>
      </c>
      <c r="H100" s="7">
        <f t="shared" si="5"/>
        <v>54.85459634760732</v>
      </c>
      <c r="I100" s="7"/>
    </row>
    <row r="101" spans="2:9" x14ac:dyDescent="0.25">
      <c r="B101" s="161"/>
      <c r="C101" s="5" t="s">
        <v>5</v>
      </c>
      <c r="D101" s="6">
        <v>100</v>
      </c>
      <c r="E101" s="7">
        <f t="shared" si="5"/>
        <v>19.848615172346786</v>
      </c>
      <c r="F101" s="7">
        <f t="shared" si="5"/>
        <v>25.306041067956819</v>
      </c>
      <c r="G101" s="7">
        <f t="shared" si="5"/>
        <v>15.3994823290461</v>
      </c>
      <c r="H101" s="7">
        <f t="shared" si="5"/>
        <v>38.132730427510467</v>
      </c>
      <c r="I101" s="7"/>
    </row>
    <row r="102" spans="2:9" x14ac:dyDescent="0.25">
      <c r="B102" s="161"/>
      <c r="C102" s="5" t="s">
        <v>6</v>
      </c>
      <c r="D102" s="6">
        <v>100</v>
      </c>
      <c r="E102" s="7">
        <f t="shared" si="5"/>
        <v>14.751570983313503</v>
      </c>
      <c r="F102" s="7">
        <f t="shared" si="5"/>
        <v>33.820596234107278</v>
      </c>
      <c r="G102" s="7">
        <f t="shared" si="5"/>
        <v>16.376853338153957</v>
      </c>
      <c r="H102" s="7">
        <f t="shared" si="5"/>
        <v>34.707616271898019</v>
      </c>
      <c r="I102" s="7"/>
    </row>
    <row r="103" spans="2:9" x14ac:dyDescent="0.25">
      <c r="B103" s="162"/>
      <c r="C103" s="5" t="s">
        <v>7</v>
      </c>
      <c r="D103" s="6">
        <v>100</v>
      </c>
      <c r="E103" s="7">
        <f t="shared" si="5"/>
        <v>27.153771808762144</v>
      </c>
      <c r="F103" s="7">
        <f t="shared" si="5"/>
        <v>12.22903147685976</v>
      </c>
      <c r="G103" s="7">
        <f t="shared" si="5"/>
        <v>10.6410879666472</v>
      </c>
      <c r="H103" s="7">
        <f t="shared" si="5"/>
        <v>48.701024726568285</v>
      </c>
      <c r="I103" s="7"/>
    </row>
    <row r="104" spans="2:9" x14ac:dyDescent="0.25">
      <c r="B104" s="160" t="s">
        <v>23</v>
      </c>
      <c r="C104" s="5" t="s">
        <v>8</v>
      </c>
      <c r="D104" s="6">
        <v>100</v>
      </c>
      <c r="E104" s="7">
        <f t="shared" si="5"/>
        <v>26.694904278906389</v>
      </c>
      <c r="F104" s="7">
        <f t="shared" si="5"/>
        <v>20.592553388232808</v>
      </c>
      <c r="G104" s="7">
        <f t="shared" si="5"/>
        <v>11.045488778248247</v>
      </c>
      <c r="H104" s="7">
        <f t="shared" si="5"/>
        <v>40.138109596232638</v>
      </c>
      <c r="I104" s="7"/>
    </row>
    <row r="105" spans="2:9" ht="24" x14ac:dyDescent="0.25">
      <c r="B105" s="161"/>
      <c r="C105" s="5" t="s">
        <v>9</v>
      </c>
      <c r="D105" s="6">
        <v>100</v>
      </c>
      <c r="E105" s="7">
        <f t="shared" si="5"/>
        <v>13.212185920032052</v>
      </c>
      <c r="F105" s="7">
        <f t="shared" si="5"/>
        <v>25.251491369104144</v>
      </c>
      <c r="G105" s="7">
        <f t="shared" si="5"/>
        <v>15.443839804144737</v>
      </c>
      <c r="H105" s="7">
        <f t="shared" si="5"/>
        <v>45.609903999959293</v>
      </c>
      <c r="I105" s="7"/>
    </row>
    <row r="106" spans="2:9" x14ac:dyDescent="0.25">
      <c r="B106" s="161"/>
      <c r="C106" s="5" t="s">
        <v>10</v>
      </c>
      <c r="D106" s="6">
        <v>100</v>
      </c>
      <c r="E106" s="7">
        <f t="shared" si="5"/>
        <v>14.680517557031457</v>
      </c>
      <c r="F106" s="7">
        <f t="shared" si="5"/>
        <v>23.859754628134628</v>
      </c>
      <c r="G106" s="7">
        <f t="shared" si="5"/>
        <v>14.030808767193982</v>
      </c>
      <c r="H106" s="7">
        <f t="shared" si="5"/>
        <v>47.318878088347695</v>
      </c>
      <c r="I106" s="7"/>
    </row>
    <row r="107" spans="2:9" x14ac:dyDescent="0.25">
      <c r="B107" s="160" t="s">
        <v>38</v>
      </c>
      <c r="C107" s="5" t="s">
        <v>37</v>
      </c>
      <c r="D107" s="6">
        <v>100</v>
      </c>
      <c r="E107" s="7">
        <f t="shared" si="5"/>
        <v>19.013494799806026</v>
      </c>
      <c r="F107" s="7">
        <f t="shared" si="5"/>
        <v>23.039530394106418</v>
      </c>
      <c r="G107" s="7">
        <f t="shared" si="5"/>
        <v>12.637080119334113</v>
      </c>
      <c r="H107" s="7">
        <f t="shared" si="5"/>
        <v>44.399937166822291</v>
      </c>
      <c r="I107" s="7">
        <f>I17/$D17*100</f>
        <v>0.90995751993114771</v>
      </c>
    </row>
    <row r="108" spans="2:9" x14ac:dyDescent="0.25">
      <c r="B108" s="162"/>
      <c r="C108" s="5" t="s">
        <v>20</v>
      </c>
      <c r="D108" s="6">
        <v>100</v>
      </c>
      <c r="E108" s="7">
        <f t="shared" si="5"/>
        <v>27.928768986593706</v>
      </c>
      <c r="F108" s="7">
        <f t="shared" si="5"/>
        <v>22.611052129633951</v>
      </c>
      <c r="G108" s="7">
        <f t="shared" si="5"/>
        <v>19.230780468162255</v>
      </c>
      <c r="H108" s="7">
        <f t="shared" si="5"/>
        <v>30.229398415610092</v>
      </c>
      <c r="I108" s="7"/>
    </row>
    <row r="109" spans="2:9" x14ac:dyDescent="0.25">
      <c r="B109" s="160" t="s">
        <v>25</v>
      </c>
      <c r="C109" s="5" t="s">
        <v>11</v>
      </c>
      <c r="D109" s="6">
        <v>100</v>
      </c>
      <c r="E109" s="7">
        <f t="shared" si="5"/>
        <v>16.585287511274839</v>
      </c>
      <c r="F109" s="7">
        <f t="shared" si="5"/>
        <v>17.015370474642662</v>
      </c>
      <c r="G109" s="7">
        <f t="shared" si="5"/>
        <v>14.710502746895818</v>
      </c>
      <c r="H109" s="7">
        <f t="shared" si="5"/>
        <v>50.742214512836917</v>
      </c>
      <c r="I109" s="7"/>
    </row>
    <row r="110" spans="2:9" x14ac:dyDescent="0.25">
      <c r="B110" s="161"/>
      <c r="C110" s="5" t="s">
        <v>12</v>
      </c>
      <c r="D110" s="6">
        <v>100</v>
      </c>
      <c r="E110" s="7">
        <f t="shared" si="5"/>
        <v>19.714837478957232</v>
      </c>
      <c r="F110" s="7">
        <f t="shared" si="5"/>
        <v>19.926040793716719</v>
      </c>
      <c r="G110" s="7">
        <f t="shared" si="5"/>
        <v>12.947014964634018</v>
      </c>
      <c r="H110" s="7">
        <f t="shared" si="5"/>
        <v>46.775060985414591</v>
      </c>
      <c r="I110" s="7"/>
    </row>
    <row r="111" spans="2:9" x14ac:dyDescent="0.25">
      <c r="B111" s="162"/>
      <c r="C111" s="5" t="s">
        <v>13</v>
      </c>
      <c r="D111" s="6">
        <v>100</v>
      </c>
      <c r="E111" s="7">
        <f t="shared" si="5"/>
        <v>20.173326419863852</v>
      </c>
      <c r="F111" s="7">
        <f t="shared" si="5"/>
        <v>25.864768713465551</v>
      </c>
      <c r="G111" s="7">
        <f t="shared" si="5"/>
        <v>12.719945866869068</v>
      </c>
      <c r="H111" s="7">
        <f t="shared" si="5"/>
        <v>40.305124330494849</v>
      </c>
      <c r="I111" s="7"/>
    </row>
    <row r="112" spans="2:9" x14ac:dyDescent="0.25">
      <c r="B112" s="183" t="s">
        <v>24</v>
      </c>
      <c r="C112" s="5" t="s">
        <v>14</v>
      </c>
      <c r="D112" s="6">
        <v>100</v>
      </c>
      <c r="E112" s="7">
        <f t="shared" si="5"/>
        <v>16.411645544053862</v>
      </c>
      <c r="F112" s="7">
        <f t="shared" si="5"/>
        <v>15.31516996975259</v>
      </c>
      <c r="G112" s="7">
        <f t="shared" si="5"/>
        <v>17.248938519517178</v>
      </c>
      <c r="H112" s="7">
        <f t="shared" si="5"/>
        <v>49.784132193213892</v>
      </c>
      <c r="I112" s="7"/>
    </row>
    <row r="113" spans="2:9" x14ac:dyDescent="0.25">
      <c r="B113" s="183"/>
      <c r="C113" s="5" t="s">
        <v>15</v>
      </c>
      <c r="D113" s="6">
        <v>100</v>
      </c>
      <c r="E113" s="7">
        <f t="shared" si="5"/>
        <v>18.856502861298562</v>
      </c>
      <c r="F113" s="7">
        <f t="shared" si="5"/>
        <v>24.920104243587936</v>
      </c>
      <c r="G113" s="7">
        <f t="shared" si="5"/>
        <v>12.837568799015949</v>
      </c>
      <c r="H113" s="7">
        <f t="shared" si="5"/>
        <v>42.574248327644007</v>
      </c>
      <c r="I113" s="7"/>
    </row>
    <row r="114" spans="2:9" x14ac:dyDescent="0.25">
      <c r="B114" s="183"/>
      <c r="C114" s="5" t="s">
        <v>16</v>
      </c>
      <c r="D114" s="6">
        <v>100</v>
      </c>
      <c r="E114" s="7">
        <f t="shared" si="5"/>
        <v>16.771148117147678</v>
      </c>
      <c r="F114" s="7">
        <f t="shared" si="5"/>
        <v>17.508054004339293</v>
      </c>
      <c r="G114" s="7">
        <f t="shared" si="5"/>
        <v>12.802821369817179</v>
      </c>
      <c r="H114" s="7">
        <f t="shared" si="5"/>
        <v>52.296535260527875</v>
      </c>
      <c r="I114" s="7"/>
    </row>
    <row r="115" spans="2:9" x14ac:dyDescent="0.25">
      <c r="B115" s="183"/>
      <c r="C115" s="5" t="s">
        <v>17</v>
      </c>
      <c r="D115" s="6">
        <v>100</v>
      </c>
      <c r="E115" s="7">
        <f t="shared" si="5"/>
        <v>24.231543207401547</v>
      </c>
      <c r="F115" s="7">
        <f t="shared" si="5"/>
        <v>24.582723394386701</v>
      </c>
      <c r="G115" s="7">
        <f t="shared" si="5"/>
        <v>11.652402794241345</v>
      </c>
      <c r="H115" s="7">
        <f t="shared" si="5"/>
        <v>38.652181957708471</v>
      </c>
      <c r="I115" s="7"/>
    </row>
    <row r="116" spans="2:9" x14ac:dyDescent="0.25">
      <c r="B116" s="163" t="s">
        <v>121</v>
      </c>
      <c r="C116" s="164"/>
      <c r="D116" s="164"/>
      <c r="E116" s="164"/>
      <c r="F116" s="164"/>
      <c r="G116" s="164"/>
      <c r="H116" s="164"/>
      <c r="I116" s="165"/>
    </row>
    <row r="117" spans="2:9" x14ac:dyDescent="0.25">
      <c r="B117" s="160" t="s">
        <v>116</v>
      </c>
      <c r="C117" s="4" t="s">
        <v>19</v>
      </c>
      <c r="D117" s="38">
        <v>100</v>
      </c>
      <c r="E117" s="38">
        <f>E27/$D$27*100</f>
        <v>19.568659582487044</v>
      </c>
      <c r="F117" s="38">
        <f>F27/$D$27*100</f>
        <v>23.012848540290641</v>
      </c>
      <c r="G117" s="38">
        <f>G27/$D$27*100</f>
        <v>13.047677723460055</v>
      </c>
      <c r="H117" s="38">
        <f>H27/$D$27*100</f>
        <v>43.517520776539158</v>
      </c>
      <c r="I117" s="38">
        <f>I27/$D$27*100</f>
        <v>0.85329337722309595</v>
      </c>
    </row>
    <row r="118" spans="2:9" ht="36" x14ac:dyDescent="0.25">
      <c r="B118" s="161"/>
      <c r="C118" s="5" t="s">
        <v>111</v>
      </c>
      <c r="D118" s="38">
        <v>100</v>
      </c>
      <c r="E118" s="39">
        <f t="shared" ref="E118:H127" si="6">E28/$D28*100</f>
        <v>16.747456129913417</v>
      </c>
      <c r="F118" s="39">
        <f t="shared" si="6"/>
        <v>29.292429059458293</v>
      </c>
      <c r="G118" s="39">
        <f t="shared" si="6"/>
        <v>15.079358476654145</v>
      </c>
      <c r="H118" s="39">
        <f t="shared" si="6"/>
        <v>37.903815959451073</v>
      </c>
      <c r="I118" s="40"/>
    </row>
    <row r="119" spans="2:9" x14ac:dyDescent="0.25">
      <c r="B119" s="161"/>
      <c r="C119" s="5" t="s">
        <v>88</v>
      </c>
      <c r="D119" s="38">
        <v>100</v>
      </c>
      <c r="E119" s="39">
        <f t="shared" si="6"/>
        <v>15.96367139724294</v>
      </c>
      <c r="F119" s="39">
        <f t="shared" si="6"/>
        <v>27.550939413718901</v>
      </c>
      <c r="G119" s="39">
        <f t="shared" si="6"/>
        <v>15.892604664926477</v>
      </c>
      <c r="H119" s="39">
        <f t="shared" si="6"/>
        <v>40.592784524111686</v>
      </c>
      <c r="I119" s="40"/>
    </row>
    <row r="120" spans="2:9" x14ac:dyDescent="0.25">
      <c r="B120" s="161"/>
      <c r="C120" s="5" t="s">
        <v>89</v>
      </c>
      <c r="D120" s="38">
        <v>100</v>
      </c>
      <c r="E120" s="39">
        <f t="shared" si="6"/>
        <v>28.834153150711888</v>
      </c>
      <c r="F120" s="39">
        <f t="shared" si="6"/>
        <v>11.554779292379767</v>
      </c>
      <c r="G120" s="39">
        <f t="shared" si="6"/>
        <v>9.5257880367921146</v>
      </c>
      <c r="H120" s="39">
        <f t="shared" si="6"/>
        <v>49.776323081546828</v>
      </c>
      <c r="I120" s="40"/>
    </row>
    <row r="121" spans="2:9" x14ac:dyDescent="0.25">
      <c r="B121" s="161"/>
      <c r="C121" s="5" t="s">
        <v>90</v>
      </c>
      <c r="D121" s="38">
        <v>100</v>
      </c>
      <c r="E121" s="39">
        <f t="shared" si="6"/>
        <v>11.483221284412293</v>
      </c>
      <c r="F121" s="39">
        <f t="shared" si="6"/>
        <v>18.502624086922932</v>
      </c>
      <c r="G121" s="39">
        <f t="shared" si="6"/>
        <v>11.561428695841206</v>
      </c>
      <c r="H121" s="39">
        <f t="shared" si="6"/>
        <v>58.452725932823569</v>
      </c>
      <c r="I121" s="40"/>
    </row>
    <row r="122" spans="2:9" x14ac:dyDescent="0.25">
      <c r="B122" s="161"/>
      <c r="C122" s="5" t="s">
        <v>91</v>
      </c>
      <c r="D122" s="38">
        <v>100</v>
      </c>
      <c r="E122" s="39">
        <f t="shared" si="6"/>
        <v>30.675030536743197</v>
      </c>
      <c r="F122" s="39">
        <f t="shared" si="6"/>
        <v>15.882364412051903</v>
      </c>
      <c r="G122" s="39">
        <f t="shared" si="6"/>
        <v>10.271647345740046</v>
      </c>
      <c r="H122" s="39">
        <f t="shared" si="6"/>
        <v>37.55092938194219</v>
      </c>
      <c r="I122" s="40"/>
    </row>
    <row r="123" spans="2:9" x14ac:dyDescent="0.25">
      <c r="B123" s="161"/>
      <c r="C123" s="5" t="s">
        <v>92</v>
      </c>
      <c r="D123" s="38">
        <v>100</v>
      </c>
      <c r="E123" s="40"/>
      <c r="F123" s="40"/>
      <c r="G123" s="40"/>
      <c r="H123" s="39">
        <f t="shared" si="6"/>
        <v>66.52641718930154</v>
      </c>
      <c r="I123" s="40"/>
    </row>
    <row r="124" spans="2:9" x14ac:dyDescent="0.25">
      <c r="B124" s="162"/>
      <c r="C124" s="5" t="s">
        <v>93</v>
      </c>
      <c r="D124" s="38">
        <v>0</v>
      </c>
      <c r="E124" s="82">
        <v>0</v>
      </c>
      <c r="F124" s="82">
        <v>0</v>
      </c>
      <c r="G124" s="82">
        <v>0</v>
      </c>
      <c r="H124" s="82">
        <v>0</v>
      </c>
      <c r="I124" s="40"/>
    </row>
    <row r="125" spans="2:9" x14ac:dyDescent="0.25">
      <c r="B125" s="160" t="s">
        <v>115</v>
      </c>
      <c r="C125" s="5" t="s">
        <v>49</v>
      </c>
      <c r="D125" s="38">
        <v>100</v>
      </c>
      <c r="E125" s="39">
        <f t="shared" si="6"/>
        <v>13.852929098188985</v>
      </c>
      <c r="F125" s="39">
        <f t="shared" si="6"/>
        <v>27.506375797099491</v>
      </c>
      <c r="G125" s="39">
        <f t="shared" si="6"/>
        <v>15.557188546891634</v>
      </c>
      <c r="H125" s="39">
        <f t="shared" si="6"/>
        <v>41.62059510002755</v>
      </c>
      <c r="I125" s="40"/>
    </row>
    <row r="126" spans="2:9" x14ac:dyDescent="0.25">
      <c r="B126" s="161"/>
      <c r="C126" s="5" t="s">
        <v>94</v>
      </c>
      <c r="D126" s="38">
        <v>100</v>
      </c>
      <c r="E126" s="40"/>
      <c r="F126" s="40"/>
      <c r="G126" s="40"/>
      <c r="H126" s="39">
        <f t="shared" si="6"/>
        <v>32.418285155715687</v>
      </c>
      <c r="I126" s="40"/>
    </row>
    <row r="127" spans="2:9" x14ac:dyDescent="0.25">
      <c r="B127" s="161"/>
      <c r="C127" s="5" t="s">
        <v>95</v>
      </c>
      <c r="D127" s="38">
        <v>100</v>
      </c>
      <c r="E127" s="39">
        <f t="shared" si="6"/>
        <v>17.310146573327188</v>
      </c>
      <c r="F127" s="39">
        <f t="shared" si="6"/>
        <v>35.975368237146469</v>
      </c>
      <c r="G127" s="39">
        <f t="shared" si="6"/>
        <v>10.140917899942993</v>
      </c>
      <c r="H127" s="39">
        <f t="shared" si="6"/>
        <v>36.229389330709736</v>
      </c>
      <c r="I127" s="40"/>
    </row>
    <row r="128" spans="2:9" x14ac:dyDescent="0.25">
      <c r="B128" s="161"/>
      <c r="C128" s="5" t="s">
        <v>96</v>
      </c>
      <c r="D128" s="38">
        <v>100</v>
      </c>
      <c r="E128" s="39">
        <f t="shared" ref="E128:H137" si="7">E38/$D38*100</f>
        <v>18.269076945931779</v>
      </c>
      <c r="F128" s="39">
        <f t="shared" si="7"/>
        <v>31.115189968607847</v>
      </c>
      <c r="G128" s="39">
        <f t="shared" si="7"/>
        <v>17.664893477488739</v>
      </c>
      <c r="H128" s="39">
        <f t="shared" si="7"/>
        <v>32.425063505376599</v>
      </c>
      <c r="I128" s="40"/>
    </row>
    <row r="129" spans="2:9" ht="24" x14ac:dyDescent="0.25">
      <c r="B129" s="162"/>
      <c r="C129" s="5" t="s">
        <v>97</v>
      </c>
      <c r="D129" s="38">
        <v>100</v>
      </c>
      <c r="E129" s="39">
        <f t="shared" si="7"/>
        <v>16.098146756697837</v>
      </c>
      <c r="F129" s="39">
        <f t="shared" si="7"/>
        <v>31.244579802252879</v>
      </c>
      <c r="G129" s="39">
        <f t="shared" si="7"/>
        <v>16.056701019265638</v>
      </c>
      <c r="H129" s="39">
        <f t="shared" si="7"/>
        <v>36.600572421783639</v>
      </c>
      <c r="I129" s="40"/>
    </row>
    <row r="130" spans="2:9" x14ac:dyDescent="0.25">
      <c r="B130" s="160" t="s">
        <v>47</v>
      </c>
      <c r="C130" s="5" t="s">
        <v>112</v>
      </c>
      <c r="D130" s="38">
        <v>100</v>
      </c>
      <c r="E130" s="39">
        <f t="shared" si="7"/>
        <v>28.135531779198114</v>
      </c>
      <c r="F130" s="39">
        <f t="shared" si="7"/>
        <v>21.246805419755926</v>
      </c>
      <c r="G130" s="39">
        <f t="shared" si="7"/>
        <v>10.768412561602737</v>
      </c>
      <c r="H130" s="39">
        <f t="shared" si="7"/>
        <v>38.776628600342455</v>
      </c>
      <c r="I130" s="40"/>
    </row>
    <row r="131" spans="2:9" x14ac:dyDescent="0.25">
      <c r="B131" s="161"/>
      <c r="C131" s="5" t="s">
        <v>98</v>
      </c>
      <c r="D131" s="38">
        <v>100</v>
      </c>
      <c r="E131" s="39">
        <f t="shared" si="7"/>
        <v>16.668385822276768</v>
      </c>
      <c r="F131" s="39">
        <f t="shared" si="7"/>
        <v>24.625822085612235</v>
      </c>
      <c r="G131" s="39">
        <f t="shared" si="7"/>
        <v>13.713074879215565</v>
      </c>
      <c r="H131" s="39">
        <f t="shared" si="7"/>
        <v>44.152637087836979</v>
      </c>
      <c r="I131" s="40"/>
    </row>
    <row r="132" spans="2:9" x14ac:dyDescent="0.25">
      <c r="B132" s="162"/>
      <c r="C132" s="5" t="s">
        <v>113</v>
      </c>
      <c r="D132" s="38">
        <v>100</v>
      </c>
      <c r="E132" s="39">
        <f t="shared" si="7"/>
        <v>8.0129228691528933</v>
      </c>
      <c r="F132" s="39">
        <f t="shared" si="7"/>
        <v>20.299000683983532</v>
      </c>
      <c r="G132" s="39">
        <f t="shared" si="7"/>
        <v>16.655489187257132</v>
      </c>
      <c r="H132" s="39">
        <f t="shared" si="7"/>
        <v>54.781577859692931</v>
      </c>
      <c r="I132" s="40"/>
    </row>
    <row r="133" spans="2:9" x14ac:dyDescent="0.25">
      <c r="B133" s="160" t="s">
        <v>48</v>
      </c>
      <c r="C133" s="5" t="s">
        <v>99</v>
      </c>
      <c r="D133" s="38">
        <v>100</v>
      </c>
      <c r="E133" s="39">
        <f t="shared" si="7"/>
        <v>14.31575441342269</v>
      </c>
      <c r="F133" s="39">
        <f t="shared" si="7"/>
        <v>24.573846473866514</v>
      </c>
      <c r="G133" s="39">
        <f t="shared" si="7"/>
        <v>12.894575512294493</v>
      </c>
      <c r="H133" s="39">
        <f t="shared" si="7"/>
        <v>47.416619750795249</v>
      </c>
      <c r="I133" s="40"/>
    </row>
    <row r="134" spans="2:9" x14ac:dyDescent="0.25">
      <c r="B134" s="161"/>
      <c r="C134" s="5" t="s">
        <v>100</v>
      </c>
      <c r="D134" s="38">
        <v>100</v>
      </c>
      <c r="E134" s="39">
        <f t="shared" si="7"/>
        <v>20.061095911548136</v>
      </c>
      <c r="F134" s="39">
        <f t="shared" si="7"/>
        <v>22.265710312743671</v>
      </c>
      <c r="G134" s="39">
        <f t="shared" si="7"/>
        <v>14.01176256257401</v>
      </c>
      <c r="H134" s="39">
        <f t="shared" si="7"/>
        <v>42.63416736333707</v>
      </c>
      <c r="I134" s="40"/>
    </row>
    <row r="135" spans="2:9" x14ac:dyDescent="0.25">
      <c r="B135" s="161"/>
      <c r="C135" s="5" t="s">
        <v>101</v>
      </c>
      <c r="D135" s="38">
        <v>100</v>
      </c>
      <c r="E135" s="39">
        <f t="shared" si="7"/>
        <v>48.32216779302798</v>
      </c>
      <c r="F135" s="39">
        <f t="shared" si="7"/>
        <v>12.687909787470447</v>
      </c>
      <c r="G135" s="40"/>
      <c r="H135" s="39">
        <f t="shared" si="7"/>
        <v>31.371683178144856</v>
      </c>
      <c r="I135" s="40"/>
    </row>
    <row r="136" spans="2:9" x14ac:dyDescent="0.25">
      <c r="B136" s="161"/>
      <c r="C136" s="5" t="s">
        <v>102</v>
      </c>
      <c r="D136" s="38">
        <v>100</v>
      </c>
      <c r="E136" s="40"/>
      <c r="F136" s="40"/>
      <c r="G136" s="40"/>
      <c r="H136" s="40"/>
      <c r="I136" s="40"/>
    </row>
    <row r="137" spans="2:9" x14ac:dyDescent="0.25">
      <c r="B137" s="162"/>
      <c r="C137" s="5" t="s">
        <v>103</v>
      </c>
      <c r="D137" s="38">
        <v>100</v>
      </c>
      <c r="E137" s="39">
        <f t="shared" si="7"/>
        <v>25.747432150499737</v>
      </c>
      <c r="F137" s="39">
        <f t="shared" si="7"/>
        <v>29.53583639911383</v>
      </c>
      <c r="G137" s="40"/>
      <c r="H137" s="39">
        <f t="shared" si="7"/>
        <v>37.302006536620908</v>
      </c>
      <c r="I137" s="40"/>
    </row>
    <row r="138" spans="2:9" x14ac:dyDescent="0.25">
      <c r="B138" s="8"/>
      <c r="C138" s="8"/>
      <c r="D138" s="8"/>
      <c r="E138" s="8"/>
      <c r="F138" s="8"/>
      <c r="G138" s="8"/>
      <c r="H138" s="8"/>
    </row>
    <row r="140" spans="2:9" x14ac:dyDescent="0.25">
      <c r="B140" s="168" t="s">
        <v>27</v>
      </c>
      <c r="C140" s="169"/>
      <c r="D140" s="174" t="s">
        <v>83</v>
      </c>
      <c r="E140" s="175"/>
      <c r="F140" s="175"/>
      <c r="G140" s="175"/>
      <c r="H140" s="175"/>
      <c r="I140" s="176"/>
    </row>
    <row r="141" spans="2:9" x14ac:dyDescent="0.25">
      <c r="B141" s="170"/>
      <c r="C141" s="171"/>
      <c r="D141" s="177"/>
      <c r="E141" s="178"/>
      <c r="F141" s="178"/>
      <c r="G141" s="178"/>
      <c r="H141" s="178"/>
      <c r="I141" s="179"/>
    </row>
    <row r="142" spans="2:9" x14ac:dyDescent="0.25">
      <c r="B142" s="172" t="s">
        <v>120</v>
      </c>
      <c r="C142" s="173"/>
      <c r="D142" s="19" t="s">
        <v>19</v>
      </c>
      <c r="E142" s="19" t="s">
        <v>43</v>
      </c>
      <c r="F142" s="19" t="s">
        <v>44</v>
      </c>
      <c r="G142" s="19" t="s">
        <v>45</v>
      </c>
      <c r="H142" s="19" t="s">
        <v>46</v>
      </c>
      <c r="I142" s="20" t="s">
        <v>18</v>
      </c>
    </row>
    <row r="143" spans="2:9" x14ac:dyDescent="0.25">
      <c r="B143" s="160" t="s">
        <v>21</v>
      </c>
      <c r="C143" s="4" t="s">
        <v>19</v>
      </c>
      <c r="D143" s="57">
        <v>1529</v>
      </c>
      <c r="E143" s="57">
        <v>282</v>
      </c>
      <c r="F143" s="57">
        <v>315</v>
      </c>
      <c r="G143" s="57">
        <v>213</v>
      </c>
      <c r="H143" s="57">
        <v>707</v>
      </c>
      <c r="I143" s="57">
        <v>12</v>
      </c>
    </row>
    <row r="144" spans="2:9" x14ac:dyDescent="0.25">
      <c r="B144" s="161"/>
      <c r="C144" s="5" t="s">
        <v>2</v>
      </c>
      <c r="D144" s="57">
        <v>777</v>
      </c>
      <c r="E144" s="58">
        <v>120</v>
      </c>
      <c r="F144" s="58">
        <v>147</v>
      </c>
      <c r="G144" s="58">
        <v>105</v>
      </c>
      <c r="H144" s="58">
        <v>399</v>
      </c>
      <c r="I144" s="58">
        <v>6</v>
      </c>
    </row>
    <row r="145" spans="2:9" x14ac:dyDescent="0.25">
      <c r="B145" s="162"/>
      <c r="C145" s="5" t="s">
        <v>3</v>
      </c>
      <c r="D145" s="57">
        <v>752</v>
      </c>
      <c r="E145" s="58">
        <v>162</v>
      </c>
      <c r="F145" s="58">
        <v>168</v>
      </c>
      <c r="G145" s="58">
        <v>108</v>
      </c>
      <c r="H145" s="58">
        <v>308</v>
      </c>
      <c r="I145" s="58">
        <v>6</v>
      </c>
    </row>
    <row r="146" spans="2:9" x14ac:dyDescent="0.25">
      <c r="B146" s="160" t="s">
        <v>22</v>
      </c>
      <c r="C146" s="5" t="s">
        <v>4</v>
      </c>
      <c r="D146" s="57">
        <v>268</v>
      </c>
      <c r="E146" s="58">
        <v>28</v>
      </c>
      <c r="F146" s="58">
        <v>54</v>
      </c>
      <c r="G146" s="58">
        <v>31</v>
      </c>
      <c r="H146" s="58">
        <v>154</v>
      </c>
      <c r="I146" s="58">
        <v>1</v>
      </c>
    </row>
    <row r="147" spans="2:9" x14ac:dyDescent="0.25">
      <c r="B147" s="161"/>
      <c r="C147" s="5" t="s">
        <v>5</v>
      </c>
      <c r="D147" s="57">
        <v>345</v>
      </c>
      <c r="E147" s="58">
        <v>60</v>
      </c>
      <c r="F147" s="58">
        <v>80</v>
      </c>
      <c r="G147" s="58">
        <v>60</v>
      </c>
      <c r="H147" s="58">
        <v>142</v>
      </c>
      <c r="I147" s="58">
        <v>3</v>
      </c>
    </row>
    <row r="148" spans="2:9" x14ac:dyDescent="0.25">
      <c r="B148" s="161"/>
      <c r="C148" s="5" t="s">
        <v>6</v>
      </c>
      <c r="D148" s="57">
        <v>450</v>
      </c>
      <c r="E148" s="58">
        <v>71</v>
      </c>
      <c r="F148" s="58">
        <v>126</v>
      </c>
      <c r="G148" s="58">
        <v>75</v>
      </c>
      <c r="H148" s="58">
        <v>175</v>
      </c>
      <c r="I148" s="58">
        <v>3</v>
      </c>
    </row>
    <row r="149" spans="2:9" x14ac:dyDescent="0.25">
      <c r="B149" s="162"/>
      <c r="C149" s="5" t="s">
        <v>7</v>
      </c>
      <c r="D149" s="57">
        <v>466</v>
      </c>
      <c r="E149" s="58">
        <v>123</v>
      </c>
      <c r="F149" s="58">
        <v>55</v>
      </c>
      <c r="G149" s="58">
        <v>47</v>
      </c>
      <c r="H149" s="58">
        <v>236</v>
      </c>
      <c r="I149" s="58">
        <v>5</v>
      </c>
    </row>
    <row r="150" spans="2:9" x14ac:dyDescent="0.25">
      <c r="B150" s="160" t="s">
        <v>23</v>
      </c>
      <c r="C150" s="5" t="s">
        <v>8</v>
      </c>
      <c r="D150" s="57">
        <v>717</v>
      </c>
      <c r="E150" s="58">
        <v>191</v>
      </c>
      <c r="F150" s="58">
        <v>138</v>
      </c>
      <c r="G150" s="58">
        <v>72</v>
      </c>
      <c r="H150" s="58">
        <v>308</v>
      </c>
      <c r="I150" s="58">
        <v>8</v>
      </c>
    </row>
    <row r="151" spans="2:9" ht="24" x14ac:dyDescent="0.25">
      <c r="B151" s="161"/>
      <c r="C151" s="5" t="s">
        <v>9</v>
      </c>
      <c r="D151" s="57">
        <v>460</v>
      </c>
      <c r="E151" s="58">
        <v>53</v>
      </c>
      <c r="F151" s="58">
        <v>104</v>
      </c>
      <c r="G151" s="58">
        <v>79</v>
      </c>
      <c r="H151" s="58">
        <v>221</v>
      </c>
      <c r="I151" s="58">
        <v>3</v>
      </c>
    </row>
    <row r="152" spans="2:9" x14ac:dyDescent="0.25">
      <c r="B152" s="162"/>
      <c r="C152" s="5" t="s">
        <v>10</v>
      </c>
      <c r="D152" s="57">
        <v>344</v>
      </c>
      <c r="E152" s="58">
        <v>36</v>
      </c>
      <c r="F152" s="58">
        <v>71</v>
      </c>
      <c r="G152" s="58">
        <v>61</v>
      </c>
      <c r="H152" s="58">
        <v>175</v>
      </c>
      <c r="I152" s="58">
        <v>1</v>
      </c>
    </row>
    <row r="153" spans="2:9" x14ac:dyDescent="0.25">
      <c r="B153" s="160" t="s">
        <v>38</v>
      </c>
      <c r="C153" s="5" t="s">
        <v>37</v>
      </c>
      <c r="D153" s="57">
        <v>1444</v>
      </c>
      <c r="E153" s="58">
        <v>256</v>
      </c>
      <c r="F153" s="58">
        <v>298</v>
      </c>
      <c r="G153" s="58">
        <v>198</v>
      </c>
      <c r="H153" s="58">
        <v>680</v>
      </c>
      <c r="I153" s="58">
        <v>12</v>
      </c>
    </row>
    <row r="154" spans="2:9" x14ac:dyDescent="0.25">
      <c r="B154" s="162"/>
      <c r="C154" s="5" t="s">
        <v>20</v>
      </c>
      <c r="D154" s="57">
        <v>85</v>
      </c>
      <c r="E154" s="58">
        <v>26</v>
      </c>
      <c r="F154" s="58">
        <v>17</v>
      </c>
      <c r="G154" s="58">
        <v>15</v>
      </c>
      <c r="H154" s="58">
        <v>27</v>
      </c>
      <c r="I154" s="58">
        <v>0</v>
      </c>
    </row>
    <row r="155" spans="2:9" x14ac:dyDescent="0.25">
      <c r="B155" s="160" t="s">
        <v>25</v>
      </c>
      <c r="C155" s="5" t="s">
        <v>11</v>
      </c>
      <c r="D155" s="57">
        <v>453</v>
      </c>
      <c r="E155" s="58">
        <v>75</v>
      </c>
      <c r="F155" s="58">
        <v>86</v>
      </c>
      <c r="G155" s="58">
        <v>70</v>
      </c>
      <c r="H155" s="58">
        <v>218</v>
      </c>
      <c r="I155" s="58">
        <v>4</v>
      </c>
    </row>
    <row r="156" spans="2:9" x14ac:dyDescent="0.25">
      <c r="B156" s="161"/>
      <c r="C156" s="5" t="s">
        <v>12</v>
      </c>
      <c r="D156" s="57">
        <v>654</v>
      </c>
      <c r="E156" s="58">
        <v>125</v>
      </c>
      <c r="F156" s="58">
        <v>124</v>
      </c>
      <c r="G156" s="58">
        <v>89</v>
      </c>
      <c r="H156" s="58">
        <v>312</v>
      </c>
      <c r="I156" s="58">
        <v>4</v>
      </c>
    </row>
    <row r="157" spans="2:9" x14ac:dyDescent="0.25">
      <c r="B157" s="162"/>
      <c r="C157" s="5" t="s">
        <v>13</v>
      </c>
      <c r="D157" s="57">
        <v>422</v>
      </c>
      <c r="E157" s="58">
        <v>82</v>
      </c>
      <c r="F157" s="58">
        <v>105</v>
      </c>
      <c r="G157" s="58">
        <v>54</v>
      </c>
      <c r="H157" s="58">
        <v>177</v>
      </c>
      <c r="I157" s="58">
        <v>4</v>
      </c>
    </row>
    <row r="158" spans="2:9" x14ac:dyDescent="0.25">
      <c r="B158" s="160" t="s">
        <v>24</v>
      </c>
      <c r="C158" s="5" t="s">
        <v>14</v>
      </c>
      <c r="D158" s="57">
        <v>320</v>
      </c>
      <c r="E158" s="58">
        <v>52</v>
      </c>
      <c r="F158" s="58">
        <v>51</v>
      </c>
      <c r="G158" s="58">
        <v>55</v>
      </c>
      <c r="H158" s="58">
        <v>158</v>
      </c>
      <c r="I158" s="58">
        <v>4</v>
      </c>
    </row>
    <row r="159" spans="2:9" x14ac:dyDescent="0.25">
      <c r="B159" s="161"/>
      <c r="C159" s="5" t="s">
        <v>15</v>
      </c>
      <c r="D159" s="57">
        <v>421</v>
      </c>
      <c r="E159" s="58">
        <v>66</v>
      </c>
      <c r="F159" s="58">
        <v>97</v>
      </c>
      <c r="G159" s="58">
        <v>60</v>
      </c>
      <c r="H159" s="58">
        <v>196</v>
      </c>
      <c r="I159" s="58">
        <v>2</v>
      </c>
    </row>
    <row r="160" spans="2:9" x14ac:dyDescent="0.25">
      <c r="B160" s="161"/>
      <c r="C160" s="5" t="s">
        <v>16</v>
      </c>
      <c r="D160" s="57">
        <v>330</v>
      </c>
      <c r="E160" s="58">
        <v>54</v>
      </c>
      <c r="F160" s="58">
        <v>64</v>
      </c>
      <c r="G160" s="58">
        <v>45</v>
      </c>
      <c r="H160" s="58">
        <v>165</v>
      </c>
      <c r="I160" s="58">
        <v>2</v>
      </c>
    </row>
    <row r="161" spans="2:9" x14ac:dyDescent="0.25">
      <c r="B161" s="162"/>
      <c r="C161" s="5" t="s">
        <v>17</v>
      </c>
      <c r="D161" s="57">
        <v>458</v>
      </c>
      <c r="E161" s="58">
        <v>110</v>
      </c>
      <c r="F161" s="58">
        <v>103</v>
      </c>
      <c r="G161" s="58">
        <v>53</v>
      </c>
      <c r="H161" s="58">
        <v>188</v>
      </c>
      <c r="I161" s="58">
        <v>4</v>
      </c>
    </row>
    <row r="162" spans="2:9" x14ac:dyDescent="0.25">
      <c r="B162" s="163" t="s">
        <v>121</v>
      </c>
      <c r="C162" s="164"/>
      <c r="D162" s="164"/>
      <c r="E162" s="164"/>
      <c r="F162" s="164"/>
      <c r="G162" s="164"/>
      <c r="H162" s="164"/>
      <c r="I162" s="165"/>
    </row>
    <row r="163" spans="2:9" x14ac:dyDescent="0.25">
      <c r="B163" s="160" t="s">
        <v>116</v>
      </c>
      <c r="C163" s="4" t="s">
        <v>19</v>
      </c>
      <c r="D163" s="34">
        <v>1529</v>
      </c>
      <c r="E163" s="34">
        <v>282</v>
      </c>
      <c r="F163" s="34">
        <v>315</v>
      </c>
      <c r="G163" s="34">
        <v>213</v>
      </c>
      <c r="H163" s="34">
        <v>707</v>
      </c>
      <c r="I163" s="34">
        <v>12</v>
      </c>
    </row>
    <row r="164" spans="2:9" ht="36" x14ac:dyDescent="0.25">
      <c r="B164" s="161"/>
      <c r="C164" s="5" t="s">
        <v>111</v>
      </c>
      <c r="D164" s="34">
        <v>785</v>
      </c>
      <c r="E164" s="35">
        <v>121</v>
      </c>
      <c r="F164" s="35">
        <v>201</v>
      </c>
      <c r="G164" s="35">
        <v>129</v>
      </c>
      <c r="H164" s="35">
        <v>326</v>
      </c>
      <c r="I164" s="35">
        <v>8</v>
      </c>
    </row>
    <row r="165" spans="2:9" x14ac:dyDescent="0.25">
      <c r="B165" s="161"/>
      <c r="C165" s="5" t="s">
        <v>88</v>
      </c>
      <c r="D165" s="34">
        <v>121</v>
      </c>
      <c r="E165" s="35">
        <v>19</v>
      </c>
      <c r="F165" s="35">
        <v>31</v>
      </c>
      <c r="G165" s="35">
        <v>18</v>
      </c>
      <c r="H165" s="35">
        <v>53</v>
      </c>
      <c r="I165" s="35">
        <v>0</v>
      </c>
    </row>
    <row r="166" spans="2:9" x14ac:dyDescent="0.25">
      <c r="B166" s="161"/>
      <c r="C166" s="5" t="s">
        <v>89</v>
      </c>
      <c r="D166" s="34">
        <v>374</v>
      </c>
      <c r="E166" s="35">
        <v>101</v>
      </c>
      <c r="F166" s="35">
        <v>40</v>
      </c>
      <c r="G166" s="35">
        <v>36</v>
      </c>
      <c r="H166" s="35">
        <v>195</v>
      </c>
      <c r="I166" s="35">
        <v>2</v>
      </c>
    </row>
    <row r="167" spans="2:9" x14ac:dyDescent="0.25">
      <c r="B167" s="161"/>
      <c r="C167" s="5" t="s">
        <v>90</v>
      </c>
      <c r="D167" s="34">
        <v>137</v>
      </c>
      <c r="E167" s="35">
        <v>14</v>
      </c>
      <c r="F167" s="35">
        <v>23</v>
      </c>
      <c r="G167" s="35">
        <v>16</v>
      </c>
      <c r="H167" s="35">
        <v>84</v>
      </c>
      <c r="I167" s="35">
        <v>0</v>
      </c>
    </row>
    <row r="168" spans="2:9" x14ac:dyDescent="0.25">
      <c r="B168" s="161"/>
      <c r="C168" s="5" t="s">
        <v>91</v>
      </c>
      <c r="D168" s="34">
        <v>85</v>
      </c>
      <c r="E168" s="35">
        <v>26</v>
      </c>
      <c r="F168" s="35">
        <v>13</v>
      </c>
      <c r="G168" s="35">
        <v>11</v>
      </c>
      <c r="H168" s="35">
        <v>33</v>
      </c>
      <c r="I168" s="35">
        <v>2</v>
      </c>
    </row>
    <row r="169" spans="2:9" x14ac:dyDescent="0.25">
      <c r="B169" s="161"/>
      <c r="C169" s="5" t="s">
        <v>92</v>
      </c>
      <c r="D169" s="34">
        <v>27</v>
      </c>
      <c r="E169" s="35">
        <v>1</v>
      </c>
      <c r="F169" s="35">
        <v>7</v>
      </c>
      <c r="G169" s="35">
        <v>3</v>
      </c>
      <c r="H169" s="35">
        <v>16</v>
      </c>
      <c r="I169" s="35">
        <v>0</v>
      </c>
    </row>
    <row r="170" spans="2:9" x14ac:dyDescent="0.25">
      <c r="B170" s="162"/>
      <c r="C170" s="5" t="s">
        <v>93</v>
      </c>
      <c r="D170" s="35" t="s">
        <v>117</v>
      </c>
      <c r="E170" s="35">
        <v>0</v>
      </c>
      <c r="F170" s="35">
        <v>0</v>
      </c>
      <c r="G170" s="35">
        <v>0</v>
      </c>
      <c r="H170" s="44" t="s">
        <v>117</v>
      </c>
      <c r="I170" s="35">
        <v>0</v>
      </c>
    </row>
    <row r="171" spans="2:9" x14ac:dyDescent="0.25">
      <c r="B171" s="160" t="s">
        <v>115</v>
      </c>
      <c r="C171" s="5" t="s">
        <v>49</v>
      </c>
      <c r="D171" s="34">
        <v>261</v>
      </c>
      <c r="E171" s="35">
        <v>32</v>
      </c>
      <c r="F171" s="35">
        <v>64</v>
      </c>
      <c r="G171" s="35">
        <v>43</v>
      </c>
      <c r="H171" s="35">
        <v>120</v>
      </c>
      <c r="I171" s="35">
        <v>2</v>
      </c>
    </row>
    <row r="172" spans="2:9" x14ac:dyDescent="0.25">
      <c r="B172" s="161"/>
      <c r="C172" s="5" t="s">
        <v>94</v>
      </c>
      <c r="D172" s="34">
        <v>30</v>
      </c>
      <c r="E172" s="35">
        <v>5</v>
      </c>
      <c r="F172" s="35">
        <v>4</v>
      </c>
      <c r="G172" s="35">
        <v>8</v>
      </c>
      <c r="H172" s="35">
        <v>12</v>
      </c>
      <c r="I172" s="35">
        <v>1</v>
      </c>
    </row>
    <row r="173" spans="2:9" x14ac:dyDescent="0.25">
      <c r="B173" s="161"/>
      <c r="C173" s="5" t="s">
        <v>95</v>
      </c>
      <c r="D173" s="34">
        <v>111</v>
      </c>
      <c r="E173" s="35">
        <v>15</v>
      </c>
      <c r="F173" s="35">
        <v>35</v>
      </c>
      <c r="G173" s="35">
        <v>14</v>
      </c>
      <c r="H173" s="35">
        <v>46</v>
      </c>
      <c r="I173" s="35">
        <v>1</v>
      </c>
    </row>
    <row r="174" spans="2:9" x14ac:dyDescent="0.25">
      <c r="B174" s="161"/>
      <c r="C174" s="5" t="s">
        <v>96</v>
      </c>
      <c r="D174" s="34">
        <v>94</v>
      </c>
      <c r="E174" s="35">
        <v>15</v>
      </c>
      <c r="F174" s="35">
        <v>26</v>
      </c>
      <c r="G174" s="35">
        <v>13</v>
      </c>
      <c r="H174" s="35">
        <v>39</v>
      </c>
      <c r="I174" s="35">
        <v>1</v>
      </c>
    </row>
    <row r="175" spans="2:9" ht="24" x14ac:dyDescent="0.25">
      <c r="B175" s="162"/>
      <c r="C175" s="5" t="s">
        <v>97</v>
      </c>
      <c r="D175" s="34">
        <v>154</v>
      </c>
      <c r="E175" s="35">
        <v>27</v>
      </c>
      <c r="F175" s="35">
        <v>40</v>
      </c>
      <c r="G175" s="35">
        <v>31</v>
      </c>
      <c r="H175" s="35">
        <v>56</v>
      </c>
      <c r="I175" s="35">
        <v>0</v>
      </c>
    </row>
    <row r="176" spans="2:9" x14ac:dyDescent="0.25">
      <c r="B176" s="160" t="s">
        <v>47</v>
      </c>
      <c r="C176" s="5" t="s">
        <v>112</v>
      </c>
      <c r="D176" s="34">
        <v>535</v>
      </c>
      <c r="E176" s="35">
        <v>142</v>
      </c>
      <c r="F176" s="35">
        <v>111</v>
      </c>
      <c r="G176" s="35">
        <v>58</v>
      </c>
      <c r="H176" s="35">
        <v>219</v>
      </c>
      <c r="I176" s="35">
        <v>5</v>
      </c>
    </row>
    <row r="177" spans="2:9" x14ac:dyDescent="0.25">
      <c r="B177" s="161"/>
      <c r="C177" s="5" t="s">
        <v>98</v>
      </c>
      <c r="D177" s="34">
        <v>822</v>
      </c>
      <c r="E177" s="35">
        <v>125</v>
      </c>
      <c r="F177" s="35">
        <v>179</v>
      </c>
      <c r="G177" s="35">
        <v>123</v>
      </c>
      <c r="H177" s="35">
        <v>389</v>
      </c>
      <c r="I177" s="35">
        <v>6</v>
      </c>
    </row>
    <row r="178" spans="2:9" x14ac:dyDescent="0.25">
      <c r="B178" s="162"/>
      <c r="C178" s="5" t="s">
        <v>113</v>
      </c>
      <c r="D178" s="34">
        <v>172</v>
      </c>
      <c r="E178" s="35">
        <v>15</v>
      </c>
      <c r="F178" s="35">
        <v>25</v>
      </c>
      <c r="G178" s="35">
        <v>32</v>
      </c>
      <c r="H178" s="35">
        <v>99</v>
      </c>
      <c r="I178" s="35">
        <v>1</v>
      </c>
    </row>
    <row r="179" spans="2:9" x14ac:dyDescent="0.25">
      <c r="B179" s="160" t="s">
        <v>48</v>
      </c>
      <c r="C179" s="5" t="s">
        <v>99</v>
      </c>
      <c r="D179" s="34">
        <v>533</v>
      </c>
      <c r="E179" s="35">
        <v>73</v>
      </c>
      <c r="F179" s="35">
        <v>100</v>
      </c>
      <c r="G179" s="35">
        <v>78</v>
      </c>
      <c r="H179" s="35">
        <v>279</v>
      </c>
      <c r="I179" s="35">
        <v>3</v>
      </c>
    </row>
    <row r="180" spans="2:9" x14ac:dyDescent="0.25">
      <c r="B180" s="161"/>
      <c r="C180" s="5" t="s">
        <v>100</v>
      </c>
      <c r="D180" s="34">
        <v>819</v>
      </c>
      <c r="E180" s="35">
        <v>152</v>
      </c>
      <c r="F180" s="35">
        <v>179</v>
      </c>
      <c r="G180" s="35">
        <v>120</v>
      </c>
      <c r="H180" s="35">
        <v>360</v>
      </c>
      <c r="I180" s="35">
        <v>8</v>
      </c>
    </row>
    <row r="181" spans="2:9" x14ac:dyDescent="0.25">
      <c r="B181" s="161"/>
      <c r="C181" s="5" t="s">
        <v>101</v>
      </c>
      <c r="D181" s="34">
        <v>90</v>
      </c>
      <c r="E181" s="35">
        <v>39</v>
      </c>
      <c r="F181" s="35">
        <v>12</v>
      </c>
      <c r="G181" s="35">
        <v>4</v>
      </c>
      <c r="H181" s="35">
        <v>34</v>
      </c>
      <c r="I181" s="35">
        <v>1</v>
      </c>
    </row>
    <row r="182" spans="2:9" x14ac:dyDescent="0.25">
      <c r="B182" s="161"/>
      <c r="C182" s="5" t="s">
        <v>102</v>
      </c>
      <c r="D182" s="34">
        <v>22</v>
      </c>
      <c r="E182" s="35">
        <v>3</v>
      </c>
      <c r="F182" s="35">
        <v>6</v>
      </c>
      <c r="G182" s="35">
        <v>5</v>
      </c>
      <c r="H182" s="35">
        <v>8</v>
      </c>
      <c r="I182" s="35">
        <v>0</v>
      </c>
    </row>
    <row r="183" spans="2:9" x14ac:dyDescent="0.25">
      <c r="B183" s="162"/>
      <c r="C183" s="5" t="s">
        <v>103</v>
      </c>
      <c r="D183" s="34">
        <v>65</v>
      </c>
      <c r="E183" s="35">
        <v>15</v>
      </c>
      <c r="F183" s="35">
        <v>18</v>
      </c>
      <c r="G183" s="35">
        <v>6</v>
      </c>
      <c r="H183" s="35">
        <v>26</v>
      </c>
      <c r="I183" s="35">
        <v>0</v>
      </c>
    </row>
  </sheetData>
  <mergeCells count="56">
    <mergeCell ref="D49:I50"/>
    <mergeCell ref="B5:C5"/>
    <mergeCell ref="D5:I5"/>
    <mergeCell ref="B7:B9"/>
    <mergeCell ref="B27:B34"/>
    <mergeCell ref="B10:B13"/>
    <mergeCell ref="B14:B16"/>
    <mergeCell ref="B17:B18"/>
    <mergeCell ref="B85:B87"/>
    <mergeCell ref="B67:B70"/>
    <mergeCell ref="B19:B21"/>
    <mergeCell ref="B40:B42"/>
    <mergeCell ref="B22:B25"/>
    <mergeCell ref="B43:B47"/>
    <mergeCell ref="B49:C50"/>
    <mergeCell ref="B52:B54"/>
    <mergeCell ref="B72:B79"/>
    <mergeCell ref="B55:B58"/>
    <mergeCell ref="B59:B61"/>
    <mergeCell ref="B80:B84"/>
    <mergeCell ref="B62:B63"/>
    <mergeCell ref="B64:B66"/>
    <mergeCell ref="B51:C51"/>
    <mergeCell ref="B35:B39"/>
    <mergeCell ref="D140:I141"/>
    <mergeCell ref="B179:B183"/>
    <mergeCell ref="B6:C6"/>
    <mergeCell ref="B143:B145"/>
    <mergeCell ref="B163:B170"/>
    <mergeCell ref="B146:B149"/>
    <mergeCell ref="B150:B152"/>
    <mergeCell ref="B171:B175"/>
    <mergeCell ref="B153:B154"/>
    <mergeCell ref="B155:B157"/>
    <mergeCell ref="B176:B178"/>
    <mergeCell ref="B158:B161"/>
    <mergeCell ref="B107:B108"/>
    <mergeCell ref="B109:B111"/>
    <mergeCell ref="B130:B132"/>
    <mergeCell ref="B112:B115"/>
    <mergeCell ref="B162:I162"/>
    <mergeCell ref="B116:I116"/>
    <mergeCell ref="B71:I71"/>
    <mergeCell ref="B26:I26"/>
    <mergeCell ref="B142:C142"/>
    <mergeCell ref="D94:I95"/>
    <mergeCell ref="B96:C96"/>
    <mergeCell ref="B133:B137"/>
    <mergeCell ref="B140:C141"/>
    <mergeCell ref="B88:B92"/>
    <mergeCell ref="B94:C95"/>
    <mergeCell ref="B97:B99"/>
    <mergeCell ref="B117:B124"/>
    <mergeCell ref="B100:B103"/>
    <mergeCell ref="B104:B106"/>
    <mergeCell ref="B125:B129"/>
  </mergeCells>
  <conditionalFormatting sqref="G6">
    <cfRule type="cellIs" dxfId="122" priority="19" operator="lessThan">
      <formula>10</formula>
    </cfRule>
  </conditionalFormatting>
  <conditionalFormatting sqref="D143:I161">
    <cfRule type="cellIs" dxfId="121" priority="15" operator="lessThan">
      <formula>10</formula>
    </cfRule>
  </conditionalFormatting>
  <conditionalFormatting sqref="D163:I181">
    <cfRule type="cellIs" dxfId="120" priority="10" operator="lessThan">
      <formula>10</formula>
    </cfRule>
  </conditionalFormatting>
  <conditionalFormatting sqref="D182:I183">
    <cfRule type="cellIs" dxfId="119" priority="9" operator="lessThan">
      <formula>10</formula>
    </cfRule>
  </conditionalFormatting>
  <conditionalFormatting sqref="G51">
    <cfRule type="cellIs" dxfId="118" priority="7" operator="lessThan">
      <formula>10</formula>
    </cfRule>
  </conditionalFormatting>
  <conditionalFormatting sqref="G142">
    <cfRule type="cellIs" dxfId="117" priority="3" operator="lessThan">
      <formula>10</formula>
    </cfRule>
  </conditionalFormatting>
  <conditionalFormatting sqref="G96">
    <cfRule type="cellIs" dxfId="116" priority="1" operator="lessThan">
      <formula>10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3"/>
  <sheetViews>
    <sheetView showGridLines="0" zoomScaleNormal="100" workbookViewId="0">
      <pane ySplit="7" topLeftCell="A8" activePane="bottomLeft" state="frozen"/>
      <selection pane="bottomLeft" activeCell="H66" sqref="H66"/>
    </sheetView>
  </sheetViews>
  <sheetFormatPr baseColWidth="10" defaultRowHeight="15" x14ac:dyDescent="0.25"/>
  <cols>
    <col min="1" max="1" width="2" customWidth="1"/>
    <col min="2" max="2" width="17.7109375" customWidth="1"/>
    <col min="3" max="3" width="25.85546875" customWidth="1"/>
    <col min="4" max="7" width="10" bestFit="1" customWidth="1"/>
    <col min="8" max="8" width="13.28515625" customWidth="1"/>
  </cols>
  <sheetData>
    <row r="1" spans="2:8" x14ac:dyDescent="0.25">
      <c r="B1" s="8"/>
      <c r="C1" s="8"/>
      <c r="D1" s="8"/>
      <c r="E1" s="8"/>
      <c r="F1" s="8"/>
      <c r="G1" s="8"/>
      <c r="H1" s="8"/>
    </row>
    <row r="2" spans="2:8" ht="15.75" x14ac:dyDescent="0.25">
      <c r="B2" s="18" t="s">
        <v>69</v>
      </c>
      <c r="C2" s="8"/>
      <c r="D2" s="8"/>
      <c r="E2" s="8"/>
      <c r="F2" s="8"/>
      <c r="G2" s="8"/>
      <c r="H2" s="8"/>
    </row>
    <row r="3" spans="2:8" ht="15.75" x14ac:dyDescent="0.25">
      <c r="B3" s="18"/>
      <c r="C3" s="8"/>
      <c r="D3" s="8"/>
      <c r="E3" s="8"/>
      <c r="F3" s="8"/>
      <c r="G3" s="8"/>
      <c r="H3" s="8"/>
    </row>
    <row r="4" spans="2:8" x14ac:dyDescent="0.25">
      <c r="B4" s="8"/>
      <c r="C4" s="8"/>
      <c r="D4" s="8"/>
      <c r="E4" s="8"/>
      <c r="F4" s="8"/>
      <c r="G4" s="8"/>
      <c r="H4" s="8"/>
    </row>
    <row r="5" spans="2:8" ht="15" customHeight="1" x14ac:dyDescent="0.25">
      <c r="B5" s="167" t="s">
        <v>26</v>
      </c>
      <c r="C5" s="167"/>
      <c r="D5" s="174" t="s">
        <v>53</v>
      </c>
      <c r="E5" s="175"/>
      <c r="F5" s="175"/>
      <c r="G5" s="176"/>
    </row>
    <row r="6" spans="2:8" x14ac:dyDescent="0.25">
      <c r="B6" s="167"/>
      <c r="C6" s="167"/>
      <c r="D6" s="177"/>
      <c r="E6" s="178"/>
      <c r="F6" s="178"/>
      <c r="G6" s="179"/>
    </row>
    <row r="7" spans="2:8" x14ac:dyDescent="0.25">
      <c r="B7" s="166" t="s">
        <v>120</v>
      </c>
      <c r="C7" s="166"/>
      <c r="D7" s="19" t="s">
        <v>19</v>
      </c>
      <c r="E7" s="32" t="s">
        <v>119</v>
      </c>
      <c r="F7" s="19" t="s">
        <v>54</v>
      </c>
      <c r="G7" s="19" t="s">
        <v>55</v>
      </c>
    </row>
    <row r="8" spans="2:8" x14ac:dyDescent="0.25">
      <c r="B8" s="160" t="s">
        <v>21</v>
      </c>
      <c r="C8" s="4" t="s">
        <v>19</v>
      </c>
      <c r="D8" s="2">
        <v>560003</v>
      </c>
      <c r="E8" s="2">
        <v>283720.01677200955</v>
      </c>
      <c r="F8" s="2">
        <v>112428.28734029918</v>
      </c>
      <c r="G8" s="2">
        <v>163854.69588769134</v>
      </c>
    </row>
    <row r="9" spans="2:8" x14ac:dyDescent="0.25">
      <c r="B9" s="161"/>
      <c r="C9" s="5" t="s">
        <v>2</v>
      </c>
      <c r="D9" s="2">
        <v>275413.99999999988</v>
      </c>
      <c r="E9" s="3">
        <v>124263.64159553651</v>
      </c>
      <c r="F9" s="3">
        <v>55188.952821608145</v>
      </c>
      <c r="G9" s="3">
        <v>95961.405582855252</v>
      </c>
    </row>
    <row r="10" spans="2:8" x14ac:dyDescent="0.25">
      <c r="B10" s="162"/>
      <c r="C10" s="5" t="s">
        <v>3</v>
      </c>
      <c r="D10" s="2">
        <v>284589.00000000012</v>
      </c>
      <c r="E10" s="3">
        <v>159456.37517647303</v>
      </c>
      <c r="F10" s="3">
        <v>57239.334518691037</v>
      </c>
      <c r="G10" s="3">
        <v>67893.290304836075</v>
      </c>
    </row>
    <row r="11" spans="2:8" x14ac:dyDescent="0.25">
      <c r="B11" s="160" t="s">
        <v>22</v>
      </c>
      <c r="C11" s="5" t="s">
        <v>4</v>
      </c>
      <c r="D11" s="2">
        <v>103164</v>
      </c>
      <c r="E11" s="3">
        <v>47004.893108994103</v>
      </c>
      <c r="F11" s="3">
        <v>17430.920258046815</v>
      </c>
      <c r="G11" s="3">
        <v>38728.186632959078</v>
      </c>
    </row>
    <row r="12" spans="2:8" x14ac:dyDescent="0.25">
      <c r="B12" s="161"/>
      <c r="C12" s="5" t="s">
        <v>5</v>
      </c>
      <c r="D12" s="2">
        <v>135770.00000000012</v>
      </c>
      <c r="E12" s="3">
        <v>71188.363669199694</v>
      </c>
      <c r="F12" s="3">
        <v>32035.114630758821</v>
      </c>
      <c r="G12" s="3">
        <v>32546.521700041594</v>
      </c>
    </row>
    <row r="13" spans="2:8" x14ac:dyDescent="0.25">
      <c r="B13" s="161"/>
      <c r="C13" s="5" t="s">
        <v>6</v>
      </c>
      <c r="D13" s="2">
        <v>150267.00000000003</v>
      </c>
      <c r="E13" s="3">
        <v>70427.622111495191</v>
      </c>
      <c r="F13" s="3">
        <v>35160.824787705147</v>
      </c>
      <c r="G13" s="3">
        <v>44678.553100799698</v>
      </c>
    </row>
    <row r="14" spans="2:8" x14ac:dyDescent="0.25">
      <c r="B14" s="162"/>
      <c r="C14" s="5" t="s">
        <v>7</v>
      </c>
      <c r="D14" s="2">
        <v>170802.00000000006</v>
      </c>
      <c r="E14" s="3">
        <v>95099.137882320749</v>
      </c>
      <c r="F14" s="3">
        <v>27801.427663788305</v>
      </c>
      <c r="G14" s="3">
        <v>47901.434453890994</v>
      </c>
    </row>
    <row r="15" spans="2:8" ht="24" x14ac:dyDescent="0.25">
      <c r="B15" s="160" t="s">
        <v>23</v>
      </c>
      <c r="C15" s="5" t="s">
        <v>8</v>
      </c>
      <c r="D15" s="2">
        <v>250243.20471429505</v>
      </c>
      <c r="E15" s="3">
        <v>138263.19446025381</v>
      </c>
      <c r="F15" s="3">
        <v>48576.381595372317</v>
      </c>
      <c r="G15" s="3">
        <v>63403.628658668924</v>
      </c>
    </row>
    <row r="16" spans="2:8" ht="24" x14ac:dyDescent="0.25">
      <c r="B16" s="161"/>
      <c r="C16" s="5" t="s">
        <v>9</v>
      </c>
      <c r="D16" s="2">
        <v>165235.185447519</v>
      </c>
      <c r="E16" s="3">
        <v>86105.37155491201</v>
      </c>
      <c r="F16" s="3">
        <v>30576.568790069519</v>
      </c>
      <c r="G16" s="3">
        <v>48553.245102537483</v>
      </c>
    </row>
    <row r="17" spans="2:8" x14ac:dyDescent="0.25">
      <c r="B17" s="162"/>
      <c r="C17" s="5" t="s">
        <v>10</v>
      </c>
      <c r="D17" s="2">
        <v>140856.64192399738</v>
      </c>
      <c r="E17" s="3">
        <v>56051.970823424344</v>
      </c>
      <c r="F17" s="3">
        <v>33275.336954857281</v>
      </c>
      <c r="G17" s="3">
        <v>51529.334145715758</v>
      </c>
    </row>
    <row r="18" spans="2:8" x14ac:dyDescent="0.25">
      <c r="B18" s="160" t="s">
        <v>38</v>
      </c>
      <c r="C18" s="5" t="s">
        <v>37</v>
      </c>
      <c r="D18" s="2">
        <v>525130.94365242647</v>
      </c>
      <c r="E18" s="3">
        <v>262952.17248819082</v>
      </c>
      <c r="F18" s="3">
        <v>102938.1748446236</v>
      </c>
      <c r="G18" s="3">
        <v>159240.59631961209</v>
      </c>
    </row>
    <row r="19" spans="2:8" x14ac:dyDescent="0.25">
      <c r="B19" s="162"/>
      <c r="C19" s="5" t="s">
        <v>20</v>
      </c>
      <c r="D19" s="2">
        <v>34872.056347573031</v>
      </c>
      <c r="E19" s="3">
        <v>20767.844283818664</v>
      </c>
      <c r="F19" s="3">
        <v>9490.1124956753865</v>
      </c>
      <c r="G19" s="3">
        <v>4614.0995680789792</v>
      </c>
    </row>
    <row r="20" spans="2:8" ht="15" customHeight="1" x14ac:dyDescent="0.25">
      <c r="B20" s="160" t="s">
        <v>25</v>
      </c>
      <c r="C20" s="5" t="s">
        <v>11</v>
      </c>
      <c r="D20" s="2">
        <v>74122.999999999971</v>
      </c>
      <c r="E20" s="3">
        <v>34496.642351270988</v>
      </c>
      <c r="F20" s="3">
        <v>15754.102210596757</v>
      </c>
      <c r="G20" s="3">
        <v>23872.255438132233</v>
      </c>
    </row>
    <row r="21" spans="2:8" x14ac:dyDescent="0.25">
      <c r="B21" s="161"/>
      <c r="C21" s="5" t="s">
        <v>12</v>
      </c>
      <c r="D21" s="2">
        <v>158475.00000000023</v>
      </c>
      <c r="E21" s="3">
        <v>83418.348030151057</v>
      </c>
      <c r="F21" s="3">
        <v>29842.253534903015</v>
      </c>
      <c r="G21" s="3">
        <v>45214.398434946175</v>
      </c>
    </row>
    <row r="22" spans="2:8" x14ac:dyDescent="0.25">
      <c r="B22" s="162"/>
      <c r="C22" s="5" t="s">
        <v>13</v>
      </c>
      <c r="D22" s="2">
        <v>327404.99999999977</v>
      </c>
      <c r="E22" s="3">
        <v>165805.02639058747</v>
      </c>
      <c r="F22" s="3">
        <v>66831.931594799389</v>
      </c>
      <c r="G22" s="3">
        <v>94768.042014612933</v>
      </c>
    </row>
    <row r="23" spans="2:8" x14ac:dyDescent="0.25">
      <c r="B23" s="160" t="s">
        <v>24</v>
      </c>
      <c r="C23" s="5" t="s">
        <v>14</v>
      </c>
      <c r="D23" s="2">
        <v>60722.000000000015</v>
      </c>
      <c r="E23" s="3">
        <v>28204.938128981867</v>
      </c>
      <c r="F23" s="3">
        <v>13502.883237644332</v>
      </c>
      <c r="G23" s="3">
        <v>19014.178633373816</v>
      </c>
    </row>
    <row r="24" spans="2:8" x14ac:dyDescent="0.25">
      <c r="B24" s="161"/>
      <c r="C24" s="5" t="s">
        <v>15</v>
      </c>
      <c r="D24" s="2">
        <v>314570.99999999971</v>
      </c>
      <c r="E24" s="3">
        <v>158219.53509299614</v>
      </c>
      <c r="F24" s="3">
        <v>63425.417148134933</v>
      </c>
      <c r="G24" s="3">
        <v>92926.047758868634</v>
      </c>
    </row>
    <row r="25" spans="2:8" x14ac:dyDescent="0.25">
      <c r="B25" s="161"/>
      <c r="C25" s="5" t="s">
        <v>16</v>
      </c>
      <c r="D25" s="2">
        <v>59723.000000000022</v>
      </c>
      <c r="E25" s="3">
        <v>25592.657660884881</v>
      </c>
      <c r="F25" s="3">
        <v>13865.771445792772</v>
      </c>
      <c r="G25" s="3">
        <v>20264.570893322372</v>
      </c>
    </row>
    <row r="26" spans="2:8" x14ac:dyDescent="0.25">
      <c r="B26" s="162"/>
      <c r="C26" s="5" t="s">
        <v>17</v>
      </c>
      <c r="D26" s="2">
        <v>124987.00000000013</v>
      </c>
      <c r="E26" s="3">
        <v>71702.885889146637</v>
      </c>
      <c r="F26" s="3">
        <v>21634.215508727098</v>
      </c>
      <c r="G26" s="3">
        <v>31649.898602126399</v>
      </c>
    </row>
    <row r="27" spans="2:8" ht="12.75" customHeight="1" x14ac:dyDescent="0.25">
      <c r="B27" s="163" t="s">
        <v>121</v>
      </c>
      <c r="C27" s="164"/>
      <c r="D27" s="164"/>
      <c r="E27" s="164"/>
      <c r="F27" s="164"/>
      <c r="G27" s="165"/>
    </row>
    <row r="28" spans="2:8" ht="15" customHeight="1" x14ac:dyDescent="0.25">
      <c r="B28" s="187" t="s">
        <v>116</v>
      </c>
      <c r="C28" s="4" t="s">
        <v>19</v>
      </c>
      <c r="D28" s="34">
        <v>560002.99999999977</v>
      </c>
      <c r="E28" s="34">
        <v>283720.01677200937</v>
      </c>
      <c r="F28" s="34">
        <v>112428.28734029912</v>
      </c>
      <c r="G28" s="34">
        <v>163854.69588769128</v>
      </c>
    </row>
    <row r="29" spans="2:8" ht="36" x14ac:dyDescent="0.25">
      <c r="B29" s="188"/>
      <c r="C29" s="5" t="s">
        <v>111</v>
      </c>
      <c r="D29" s="34">
        <v>291684.03390558343</v>
      </c>
      <c r="E29" s="35">
        <v>142239.18640543404</v>
      </c>
      <c r="F29" s="35">
        <v>68062.266966206531</v>
      </c>
      <c r="G29" s="35">
        <v>81382.580533942863</v>
      </c>
      <c r="H29" s="8"/>
    </row>
    <row r="30" spans="2:8" x14ac:dyDescent="0.25">
      <c r="B30" s="188"/>
      <c r="C30" s="5" t="s">
        <v>88</v>
      </c>
      <c r="D30" s="34">
        <v>38804.236900712589</v>
      </c>
      <c r="E30" s="35">
        <v>17216.730412114819</v>
      </c>
      <c r="F30" s="35">
        <v>9135.2832133862885</v>
      </c>
      <c r="G30" s="35">
        <v>12452.223275211481</v>
      </c>
      <c r="H30" s="8"/>
    </row>
    <row r="31" spans="2:8" x14ac:dyDescent="0.25">
      <c r="B31" s="188"/>
      <c r="C31" s="5" t="s">
        <v>89</v>
      </c>
      <c r="D31" s="34">
        <v>137781.61968602365</v>
      </c>
      <c r="E31" s="35">
        <v>80229.074451764711</v>
      </c>
      <c r="F31" s="35">
        <v>20794.576341966866</v>
      </c>
      <c r="G31" s="35">
        <v>36757.968892292069</v>
      </c>
    </row>
    <row r="32" spans="2:8" x14ac:dyDescent="0.25">
      <c r="B32" s="188"/>
      <c r="C32" s="5" t="s">
        <v>90</v>
      </c>
      <c r="D32" s="34">
        <v>55376.166336785864</v>
      </c>
      <c r="E32" s="35">
        <v>24425.66088836842</v>
      </c>
      <c r="F32" s="35">
        <v>8094.5503732217212</v>
      </c>
      <c r="G32" s="35">
        <v>22855.955075195721</v>
      </c>
    </row>
    <row r="33" spans="2:7" x14ac:dyDescent="0.25">
      <c r="B33" s="188"/>
      <c r="C33" s="5" t="s">
        <v>91</v>
      </c>
      <c r="D33" s="34">
        <v>26747.271477486316</v>
      </c>
      <c r="E33" s="35">
        <v>16765.838826084138</v>
      </c>
      <c r="F33" s="35">
        <v>4379.989659023754</v>
      </c>
      <c r="G33" s="35">
        <v>5601.4429923784219</v>
      </c>
    </row>
    <row r="34" spans="2:7" x14ac:dyDescent="0.25">
      <c r="B34" s="188"/>
      <c r="C34" s="5" t="s">
        <v>92</v>
      </c>
      <c r="D34" s="34">
        <v>9609.671693407905</v>
      </c>
      <c r="E34" s="37"/>
      <c r="F34" s="37"/>
      <c r="G34" s="35">
        <v>4804.5251186707073</v>
      </c>
    </row>
    <row r="35" spans="2:7" x14ac:dyDescent="0.25">
      <c r="B35" s="189"/>
      <c r="C35" s="5" t="s">
        <v>93</v>
      </c>
      <c r="D35" s="34">
        <v>0</v>
      </c>
      <c r="E35" s="83">
        <v>0</v>
      </c>
      <c r="F35" s="83">
        <v>0</v>
      </c>
      <c r="G35" s="83">
        <v>0</v>
      </c>
    </row>
    <row r="36" spans="2:7" ht="15" customHeight="1" x14ac:dyDescent="0.25">
      <c r="B36" s="187" t="s">
        <v>115</v>
      </c>
      <c r="C36" s="5" t="s">
        <v>49</v>
      </c>
      <c r="D36" s="34">
        <v>101255.33437057181</v>
      </c>
      <c r="E36" s="35">
        <v>45792.28179680006</v>
      </c>
      <c r="F36" s="35">
        <v>25357.662831290676</v>
      </c>
      <c r="G36" s="35">
        <v>30105.389742481068</v>
      </c>
    </row>
    <row r="37" spans="2:7" x14ac:dyDescent="0.25">
      <c r="B37" s="188"/>
      <c r="C37" s="5" t="s">
        <v>94</v>
      </c>
      <c r="D37" s="34">
        <v>13226.644449515406</v>
      </c>
      <c r="E37" s="35">
        <v>7345.0272089229329</v>
      </c>
      <c r="F37" s="37"/>
      <c r="G37" s="37"/>
    </row>
    <row r="38" spans="2:7" x14ac:dyDescent="0.25">
      <c r="B38" s="188"/>
      <c r="C38" s="5" t="s">
        <v>95</v>
      </c>
      <c r="D38" s="34">
        <v>45034.842006520688</v>
      </c>
      <c r="E38" s="35">
        <v>21842.662921688214</v>
      </c>
      <c r="F38" s="35">
        <v>9962.6961235170766</v>
      </c>
      <c r="G38" s="35">
        <v>13229.4829613154</v>
      </c>
    </row>
    <row r="39" spans="2:7" x14ac:dyDescent="0.25">
      <c r="B39" s="188"/>
      <c r="C39" s="5" t="s">
        <v>96</v>
      </c>
      <c r="D39" s="34">
        <v>30180.492684742418</v>
      </c>
      <c r="E39" s="35">
        <v>15315.29134688707</v>
      </c>
      <c r="F39" s="35">
        <v>6980.7511592110504</v>
      </c>
      <c r="G39" s="35">
        <v>7884.4501786442961</v>
      </c>
    </row>
    <row r="40" spans="2:7" ht="24" x14ac:dyDescent="0.25">
      <c r="B40" s="189"/>
      <c r="C40" s="5" t="s">
        <v>97</v>
      </c>
      <c r="D40" s="34">
        <v>55842.582791332861</v>
      </c>
      <c r="E40" s="35">
        <v>26083.867551924795</v>
      </c>
      <c r="F40" s="35">
        <v>12688.673030790504</v>
      </c>
      <c r="G40" s="35">
        <v>17070.04220861756</v>
      </c>
    </row>
    <row r="41" spans="2:7" ht="15" customHeight="1" x14ac:dyDescent="0.25">
      <c r="B41" s="187" t="s">
        <v>47</v>
      </c>
      <c r="C41" s="5" t="s">
        <v>112</v>
      </c>
      <c r="D41" s="34">
        <v>185602.20211246095</v>
      </c>
      <c r="E41" s="35">
        <v>106986.05325486978</v>
      </c>
      <c r="F41" s="35">
        <v>33613.537508436522</v>
      </c>
      <c r="G41" s="35">
        <v>45002.611349154642</v>
      </c>
    </row>
    <row r="42" spans="2:7" x14ac:dyDescent="0.25">
      <c r="B42" s="188"/>
      <c r="C42" s="5" t="s">
        <v>98</v>
      </c>
      <c r="D42" s="34">
        <v>299295.82397507143</v>
      </c>
      <c r="E42" s="35">
        <v>145288.3208554087</v>
      </c>
      <c r="F42" s="35">
        <v>63130.479900631915</v>
      </c>
      <c r="G42" s="35">
        <v>90877.023219030845</v>
      </c>
    </row>
    <row r="43" spans="2:7" x14ac:dyDescent="0.25">
      <c r="B43" s="189"/>
      <c r="C43" s="5" t="s">
        <v>113</v>
      </c>
      <c r="D43" s="34">
        <v>61750.675493986782</v>
      </c>
      <c r="E43" s="35">
        <v>24111.514840033848</v>
      </c>
      <c r="F43" s="35">
        <v>13239.770160988986</v>
      </c>
      <c r="G43" s="35">
        <v>24399.390492963947</v>
      </c>
    </row>
    <row r="44" spans="2:7" x14ac:dyDescent="0.25">
      <c r="B44" s="187" t="s">
        <v>48</v>
      </c>
      <c r="C44" s="5" t="s">
        <v>99</v>
      </c>
      <c r="D44" s="34">
        <v>206957.69281382416</v>
      </c>
      <c r="E44" s="35">
        <v>96388.26036657767</v>
      </c>
      <c r="F44" s="35">
        <v>41949.197282547386</v>
      </c>
      <c r="G44" s="35">
        <v>68620.235164699101</v>
      </c>
    </row>
    <row r="45" spans="2:7" x14ac:dyDescent="0.25">
      <c r="B45" s="188"/>
      <c r="C45" s="5" t="s">
        <v>100</v>
      </c>
      <c r="D45" s="34">
        <v>282196.21475798939</v>
      </c>
      <c r="E45" s="35">
        <v>141256.67914922826</v>
      </c>
      <c r="F45" s="35">
        <v>61254.24589717824</v>
      </c>
      <c r="G45" s="35">
        <v>79685.289711582867</v>
      </c>
    </row>
    <row r="46" spans="2:7" x14ac:dyDescent="0.25">
      <c r="B46" s="188"/>
      <c r="C46" s="5" t="s">
        <v>101</v>
      </c>
      <c r="D46" s="34">
        <v>31129.401893233528</v>
      </c>
      <c r="E46" s="35">
        <v>24208.091739334173</v>
      </c>
      <c r="F46" s="35">
        <v>3747.5830465366348</v>
      </c>
      <c r="G46" s="35">
        <v>3173.7271073627194</v>
      </c>
    </row>
    <row r="47" spans="2:7" x14ac:dyDescent="0.25">
      <c r="B47" s="188"/>
      <c r="C47" s="5" t="s">
        <v>102</v>
      </c>
      <c r="D47" s="34">
        <v>7849.454294928446</v>
      </c>
      <c r="E47" s="35">
        <v>3466.3191343650901</v>
      </c>
      <c r="F47" s="37"/>
      <c r="G47" s="37"/>
    </row>
    <row r="48" spans="2:7" x14ac:dyDescent="0.25">
      <c r="B48" s="189"/>
      <c r="C48" s="5" t="s">
        <v>103</v>
      </c>
      <c r="D48" s="34">
        <v>26989.108229125799</v>
      </c>
      <c r="E48" s="35">
        <v>15591.361938354226</v>
      </c>
      <c r="F48" s="35">
        <v>3016.6929144976057</v>
      </c>
      <c r="G48" s="35">
        <v>8381.0533762739651</v>
      </c>
    </row>
    <row r="49" spans="2:8" ht="12.75" customHeight="1" x14ac:dyDescent="0.25"/>
    <row r="50" spans="2:8" ht="15" customHeight="1" x14ac:dyDescent="0.25">
      <c r="B50" s="168" t="s">
        <v>28</v>
      </c>
      <c r="C50" s="169"/>
      <c r="D50" s="174" t="s">
        <v>53</v>
      </c>
      <c r="E50" s="175"/>
      <c r="F50" s="175"/>
      <c r="G50" s="176"/>
      <c r="H50" s="8"/>
    </row>
    <row r="51" spans="2:8" x14ac:dyDescent="0.25">
      <c r="B51" s="170"/>
      <c r="C51" s="171"/>
      <c r="D51" s="177"/>
      <c r="E51" s="178"/>
      <c r="F51" s="178"/>
      <c r="G51" s="179"/>
      <c r="H51" s="8"/>
    </row>
    <row r="52" spans="2:8" x14ac:dyDescent="0.25">
      <c r="B52" s="166" t="s">
        <v>120</v>
      </c>
      <c r="C52" s="166"/>
      <c r="D52" s="19" t="s">
        <v>19</v>
      </c>
      <c r="E52" s="32" t="s">
        <v>119</v>
      </c>
      <c r="F52" s="19" t="s">
        <v>54</v>
      </c>
      <c r="G52" s="19" t="s">
        <v>55</v>
      </c>
      <c r="H52" s="8"/>
    </row>
    <row r="53" spans="2:8" x14ac:dyDescent="0.25">
      <c r="B53" s="160" t="s">
        <v>21</v>
      </c>
      <c r="C53" s="4" t="s">
        <v>19</v>
      </c>
      <c r="D53" s="6">
        <v>100</v>
      </c>
      <c r="E53" s="6">
        <v>100</v>
      </c>
      <c r="F53" s="6">
        <v>100</v>
      </c>
      <c r="G53" s="6">
        <v>100</v>
      </c>
      <c r="H53" s="8"/>
    </row>
    <row r="54" spans="2:8" x14ac:dyDescent="0.25">
      <c r="B54" s="161"/>
      <c r="C54" s="5" t="s">
        <v>2</v>
      </c>
      <c r="D54" s="6">
        <f t="shared" ref="D54:G71" si="0">D9/D$8*100</f>
        <v>49.180807959957335</v>
      </c>
      <c r="E54" s="7">
        <f t="shared" si="0"/>
        <v>43.797981901076696</v>
      </c>
      <c r="F54" s="7">
        <f t="shared" si="0"/>
        <v>49.0881379830697</v>
      </c>
      <c r="G54" s="7">
        <f t="shared" si="0"/>
        <v>58.564940762289019</v>
      </c>
      <c r="H54" s="8"/>
    </row>
    <row r="55" spans="2:8" x14ac:dyDescent="0.25">
      <c r="B55" s="162"/>
      <c r="C55" s="5" t="s">
        <v>3</v>
      </c>
      <c r="D55" s="6">
        <f t="shared" si="0"/>
        <v>50.819192040042658</v>
      </c>
      <c r="E55" s="7">
        <f t="shared" si="0"/>
        <v>56.202018098923304</v>
      </c>
      <c r="F55" s="7">
        <f t="shared" si="0"/>
        <v>50.9118620169303</v>
      </c>
      <c r="G55" s="7">
        <f t="shared" si="0"/>
        <v>41.435059237710973</v>
      </c>
    </row>
    <row r="56" spans="2:8" x14ac:dyDescent="0.25">
      <c r="B56" s="160" t="s">
        <v>22</v>
      </c>
      <c r="C56" s="5" t="s">
        <v>4</v>
      </c>
      <c r="D56" s="6">
        <f t="shared" si="0"/>
        <v>18.42204416762053</v>
      </c>
      <c r="E56" s="7">
        <f t="shared" si="0"/>
        <v>16.567351730690923</v>
      </c>
      <c r="F56" s="7">
        <f t="shared" si="0"/>
        <v>15.504034323040708</v>
      </c>
      <c r="G56" s="7">
        <f t="shared" si="0"/>
        <v>23.635689183728982</v>
      </c>
    </row>
    <row r="57" spans="2:8" x14ac:dyDescent="0.25">
      <c r="B57" s="161"/>
      <c r="C57" s="5" t="s">
        <v>5</v>
      </c>
      <c r="D57" s="6">
        <f t="shared" si="0"/>
        <v>24.244512975823366</v>
      </c>
      <c r="E57" s="7">
        <f t="shared" si="0"/>
        <v>25.091061420035416</v>
      </c>
      <c r="F57" s="7">
        <f t="shared" si="0"/>
        <v>28.49382071772968</v>
      </c>
      <c r="G57" s="7">
        <f t="shared" si="0"/>
        <v>19.863038726915406</v>
      </c>
    </row>
    <row r="58" spans="2:8" x14ac:dyDescent="0.25">
      <c r="B58" s="161"/>
      <c r="C58" s="5" t="s">
        <v>6</v>
      </c>
      <c r="D58" s="6">
        <f t="shared" si="0"/>
        <v>26.833249107594071</v>
      </c>
      <c r="E58" s="7">
        <f t="shared" si="0"/>
        <v>24.822930335609385</v>
      </c>
      <c r="F58" s="7">
        <f t="shared" si="0"/>
        <v>31.274001961161229</v>
      </c>
      <c r="G58" s="7">
        <f t="shared" si="0"/>
        <v>27.26717892261269</v>
      </c>
    </row>
    <row r="59" spans="2:8" x14ac:dyDescent="0.25">
      <c r="B59" s="162"/>
      <c r="C59" s="5" t="s">
        <v>7</v>
      </c>
      <c r="D59" s="6">
        <f t="shared" si="0"/>
        <v>30.500193748962069</v>
      </c>
      <c r="E59" s="7">
        <f t="shared" si="0"/>
        <v>33.518656513664347</v>
      </c>
      <c r="F59" s="7">
        <f t="shared" si="0"/>
        <v>24.728142998068304</v>
      </c>
      <c r="G59" s="7">
        <f t="shared" si="0"/>
        <v>29.234093166742937</v>
      </c>
    </row>
    <row r="60" spans="2:8" ht="24" x14ac:dyDescent="0.25">
      <c r="B60" s="160" t="s">
        <v>23</v>
      </c>
      <c r="C60" s="5" t="s">
        <v>8</v>
      </c>
      <c r="D60" s="6">
        <f t="shared" si="0"/>
        <v>44.686047166585723</v>
      </c>
      <c r="E60" s="7">
        <f t="shared" si="0"/>
        <v>48.732266420017424</v>
      </c>
      <c r="F60" s="7">
        <f t="shared" si="0"/>
        <v>43.206547697681088</v>
      </c>
      <c r="G60" s="7">
        <f t="shared" si="0"/>
        <v>38.695033007858868</v>
      </c>
    </row>
    <row r="61" spans="2:8" ht="24" x14ac:dyDescent="0.25">
      <c r="B61" s="161"/>
      <c r="C61" s="5" t="s">
        <v>9</v>
      </c>
      <c r="D61" s="6">
        <f t="shared" si="0"/>
        <v>29.506125047101357</v>
      </c>
      <c r="E61" s="7">
        <f t="shared" si="0"/>
        <v>30.348712274363137</v>
      </c>
      <c r="F61" s="7">
        <f t="shared" si="0"/>
        <v>27.196508559736415</v>
      </c>
      <c r="G61" s="7">
        <f t="shared" si="0"/>
        <v>29.631891133481254</v>
      </c>
    </row>
    <row r="62" spans="2:8" x14ac:dyDescent="0.25">
      <c r="B62" s="162"/>
      <c r="C62" s="5" t="s">
        <v>10</v>
      </c>
      <c r="D62" s="6">
        <f t="shared" si="0"/>
        <v>25.152837024801183</v>
      </c>
      <c r="E62" s="7">
        <f t="shared" si="0"/>
        <v>19.756086109520545</v>
      </c>
      <c r="F62" s="7">
        <f t="shared" si="0"/>
        <v>29.59694374258244</v>
      </c>
      <c r="G62" s="7">
        <f t="shared" si="0"/>
        <v>31.448188815433642</v>
      </c>
    </row>
    <row r="63" spans="2:8" x14ac:dyDescent="0.25">
      <c r="B63" s="160" t="s">
        <v>38</v>
      </c>
      <c r="C63" s="5" t="s">
        <v>37</v>
      </c>
      <c r="D63" s="6">
        <f t="shared" si="0"/>
        <v>93.772880440359501</v>
      </c>
      <c r="E63" s="7">
        <f t="shared" si="0"/>
        <v>92.68016246435397</v>
      </c>
      <c r="F63" s="7">
        <f t="shared" si="0"/>
        <v>91.558963744639456</v>
      </c>
      <c r="G63" s="7">
        <f t="shared" si="0"/>
        <v>97.184029701997773</v>
      </c>
    </row>
    <row r="64" spans="2:8" x14ac:dyDescent="0.25">
      <c r="B64" s="162"/>
      <c r="C64" s="5" t="s">
        <v>20</v>
      </c>
      <c r="D64" s="6">
        <f t="shared" si="0"/>
        <v>6.2271195596404008</v>
      </c>
      <c r="E64" s="7">
        <f t="shared" si="0"/>
        <v>7.3198375356459939</v>
      </c>
      <c r="F64" s="7">
        <f t="shared" si="0"/>
        <v>8.4410362553603697</v>
      </c>
      <c r="G64" s="7">
        <f t="shared" si="0"/>
        <v>2.8159702980020529</v>
      </c>
    </row>
    <row r="65" spans="2:8" x14ac:dyDescent="0.25">
      <c r="B65" s="160" t="s">
        <v>25</v>
      </c>
      <c r="C65" s="5" t="s">
        <v>11</v>
      </c>
      <c r="D65" s="6">
        <f t="shared" si="0"/>
        <v>13.236179091897718</v>
      </c>
      <c r="E65" s="7">
        <f t="shared" si="0"/>
        <v>12.158691777814056</v>
      </c>
      <c r="F65" s="7">
        <f t="shared" si="0"/>
        <v>14.012578669736438</v>
      </c>
      <c r="G65" s="7">
        <f t="shared" si="0"/>
        <v>14.569161603091718</v>
      </c>
    </row>
    <row r="66" spans="2:8" x14ac:dyDescent="0.25">
      <c r="B66" s="161"/>
      <c r="C66" s="5" t="s">
        <v>12</v>
      </c>
      <c r="D66" s="6">
        <f t="shared" si="0"/>
        <v>28.298955541309638</v>
      </c>
      <c r="E66" s="7">
        <f t="shared" si="0"/>
        <v>29.401643556641972</v>
      </c>
      <c r="F66" s="7">
        <f t="shared" si="0"/>
        <v>26.543367546439761</v>
      </c>
      <c r="G66" s="7">
        <f t="shared" si="0"/>
        <v>27.594203626569758</v>
      </c>
    </row>
    <row r="67" spans="2:8" x14ac:dyDescent="0.25">
      <c r="B67" s="162"/>
      <c r="C67" s="5" t="s">
        <v>13</v>
      </c>
      <c r="D67" s="6">
        <f t="shared" si="0"/>
        <v>58.464865366792637</v>
      </c>
      <c r="E67" s="7">
        <f t="shared" si="0"/>
        <v>58.439664665543965</v>
      </c>
      <c r="F67" s="7">
        <f t="shared" si="0"/>
        <v>59.444053783823783</v>
      </c>
      <c r="G67" s="7">
        <f t="shared" si="0"/>
        <v>57.836634770338527</v>
      </c>
    </row>
    <row r="68" spans="2:8" x14ac:dyDescent="0.25">
      <c r="B68" s="160" t="s">
        <v>24</v>
      </c>
      <c r="C68" s="5" t="s">
        <v>14</v>
      </c>
      <c r="D68" s="6">
        <f t="shared" si="0"/>
        <v>10.843156197377517</v>
      </c>
      <c r="E68" s="7">
        <f t="shared" si="0"/>
        <v>9.9411167565405378</v>
      </c>
      <c r="F68" s="7">
        <f t="shared" si="0"/>
        <v>12.010218742169091</v>
      </c>
      <c r="G68" s="7">
        <f t="shared" si="0"/>
        <v>11.604292773157043</v>
      </c>
    </row>
    <row r="69" spans="2:8" x14ac:dyDescent="0.25">
      <c r="B69" s="161"/>
      <c r="C69" s="5" t="s">
        <v>15</v>
      </c>
      <c r="D69" s="6">
        <f t="shared" si="0"/>
        <v>56.173091929864604</v>
      </c>
      <c r="E69" s="7">
        <f t="shared" si="0"/>
        <v>55.7660812561341</v>
      </c>
      <c r="F69" s="7">
        <f t="shared" si="0"/>
        <v>56.414109516903146</v>
      </c>
      <c r="G69" s="7">
        <f t="shared" si="0"/>
        <v>56.712471531826978</v>
      </c>
    </row>
    <row r="70" spans="2:8" x14ac:dyDescent="0.25">
      <c r="B70" s="161"/>
      <c r="C70" s="5" t="s">
        <v>16</v>
      </c>
      <c r="D70" s="6">
        <f t="shared" si="0"/>
        <v>10.664764295905561</v>
      </c>
      <c r="E70" s="7">
        <f t="shared" si="0"/>
        <v>9.0203919878696865</v>
      </c>
      <c r="F70" s="7">
        <f t="shared" si="0"/>
        <v>12.332991788644525</v>
      </c>
      <c r="G70" s="7">
        <f t="shared" si="0"/>
        <v>12.367403194359493</v>
      </c>
    </row>
    <row r="71" spans="2:8" x14ac:dyDescent="0.25">
      <c r="B71" s="162"/>
      <c r="C71" s="5" t="s">
        <v>17</v>
      </c>
      <c r="D71" s="6">
        <f t="shared" si="0"/>
        <v>22.31898757685229</v>
      </c>
      <c r="E71" s="7">
        <f t="shared" si="0"/>
        <v>25.272409999455668</v>
      </c>
      <c r="F71" s="7">
        <f t="shared" si="0"/>
        <v>19.242679952283197</v>
      </c>
      <c r="G71" s="7">
        <f t="shared" si="0"/>
        <v>19.315832500656406</v>
      </c>
    </row>
    <row r="72" spans="2:8" ht="12.75" customHeight="1" x14ac:dyDescent="0.25">
      <c r="B72" s="163" t="s">
        <v>121</v>
      </c>
      <c r="C72" s="164"/>
      <c r="D72" s="164"/>
      <c r="E72" s="164"/>
      <c r="F72" s="164"/>
      <c r="G72" s="165"/>
    </row>
    <row r="73" spans="2:8" x14ac:dyDescent="0.25">
      <c r="B73" s="187" t="s">
        <v>116</v>
      </c>
      <c r="C73" s="4" t="s">
        <v>19</v>
      </c>
      <c r="D73" s="38">
        <v>100</v>
      </c>
      <c r="E73" s="38">
        <v>99.999999999999972</v>
      </c>
      <c r="F73" s="38">
        <v>100.00000000000001</v>
      </c>
      <c r="G73" s="38">
        <v>100</v>
      </c>
    </row>
    <row r="74" spans="2:8" ht="36" x14ac:dyDescent="0.25">
      <c r="B74" s="188"/>
      <c r="C74" s="5" t="s">
        <v>111</v>
      </c>
      <c r="D74" s="38">
        <f t="shared" ref="D74:D93" si="1">D29/$D$28*100</f>
        <v>52.086155593020678</v>
      </c>
      <c r="E74" s="39">
        <f t="shared" ref="E74:G93" si="2">E29/E$28*100</f>
        <v>50.133645142046511</v>
      </c>
      <c r="F74" s="39">
        <f t="shared" si="2"/>
        <v>60.538382800580202</v>
      </c>
      <c r="G74" s="39">
        <f t="shared" si="2"/>
        <v>49.667530181572481</v>
      </c>
    </row>
    <row r="75" spans="2:8" x14ac:dyDescent="0.25">
      <c r="B75" s="188"/>
      <c r="C75" s="5" t="s">
        <v>88</v>
      </c>
      <c r="D75" s="38">
        <f t="shared" si="1"/>
        <v>6.9292908967831606</v>
      </c>
      <c r="E75" s="39">
        <f t="shared" si="2"/>
        <v>6.0682114036211168</v>
      </c>
      <c r="F75" s="39">
        <f t="shared" si="2"/>
        <v>8.1254312677871869</v>
      </c>
      <c r="G75" s="39">
        <f t="shared" si="2"/>
        <v>7.5995522787741407</v>
      </c>
    </row>
    <row r="76" spans="2:8" x14ac:dyDescent="0.25">
      <c r="B76" s="188"/>
      <c r="C76" s="5" t="s">
        <v>89</v>
      </c>
      <c r="D76" s="38">
        <f t="shared" si="1"/>
        <v>24.603728852528238</v>
      </c>
      <c r="E76" s="39">
        <f t="shared" si="2"/>
        <v>28.277551709097381</v>
      </c>
      <c r="F76" s="39">
        <f t="shared" si="2"/>
        <v>18.495857967688881</v>
      </c>
      <c r="G76" s="39">
        <f t="shared" si="2"/>
        <v>22.433271559996417</v>
      </c>
      <c r="H76" s="8"/>
    </row>
    <row r="77" spans="2:8" x14ac:dyDescent="0.25">
      <c r="B77" s="188"/>
      <c r="C77" s="5" t="s">
        <v>90</v>
      </c>
      <c r="D77" s="38">
        <f t="shared" si="1"/>
        <v>9.8885481572037808</v>
      </c>
      <c r="E77" s="39">
        <f t="shared" si="2"/>
        <v>8.6090721290194683</v>
      </c>
      <c r="F77" s="39">
        <f t="shared" si="2"/>
        <v>7.1997453351940255</v>
      </c>
      <c r="G77" s="39">
        <f t="shared" si="2"/>
        <v>13.948916722448754</v>
      </c>
    </row>
    <row r="78" spans="2:8" x14ac:dyDescent="0.25">
      <c r="B78" s="188"/>
      <c r="C78" s="5" t="s">
        <v>91</v>
      </c>
      <c r="D78" s="38">
        <f t="shared" si="1"/>
        <v>4.7762728909463572</v>
      </c>
      <c r="E78" s="39">
        <f t="shared" si="2"/>
        <v>5.9092900870497154</v>
      </c>
      <c r="F78" s="39">
        <f t="shared" si="2"/>
        <v>3.8958075077372256</v>
      </c>
      <c r="G78" s="39">
        <f t="shared" si="2"/>
        <v>3.4185428510500202</v>
      </c>
    </row>
    <row r="79" spans="2:8" x14ac:dyDescent="0.25">
      <c r="B79" s="188"/>
      <c r="C79" s="5" t="s">
        <v>92</v>
      </c>
      <c r="D79" s="38">
        <f t="shared" si="1"/>
        <v>1.71600360951779</v>
      </c>
      <c r="E79" s="40"/>
      <c r="F79" s="40"/>
      <c r="G79" s="39">
        <f t="shared" si="2"/>
        <v>2.9321864061581779</v>
      </c>
    </row>
    <row r="80" spans="2:8" x14ac:dyDescent="0.25">
      <c r="B80" s="189"/>
      <c r="C80" s="5" t="s">
        <v>93</v>
      </c>
      <c r="D80" s="38">
        <v>0</v>
      </c>
      <c r="E80" s="82">
        <v>0</v>
      </c>
      <c r="F80" s="82">
        <v>0</v>
      </c>
      <c r="G80" s="82">
        <v>0</v>
      </c>
    </row>
    <row r="81" spans="2:8" x14ac:dyDescent="0.25">
      <c r="B81" s="187" t="s">
        <v>115</v>
      </c>
      <c r="C81" s="5" t="s">
        <v>49</v>
      </c>
      <c r="D81" s="38">
        <f t="shared" si="1"/>
        <v>18.081212845390446</v>
      </c>
      <c r="E81" s="39">
        <f t="shared" si="2"/>
        <v>16.139954564290626</v>
      </c>
      <c r="F81" s="39">
        <f t="shared" si="2"/>
        <v>22.554522025705005</v>
      </c>
      <c r="G81" s="39">
        <f t="shared" si="2"/>
        <v>18.373223653666781</v>
      </c>
      <c r="H81" s="8"/>
    </row>
    <row r="82" spans="2:8" x14ac:dyDescent="0.25">
      <c r="B82" s="188"/>
      <c r="C82" s="5" t="s">
        <v>94</v>
      </c>
      <c r="D82" s="38">
        <f t="shared" si="1"/>
        <v>2.3618881415841364</v>
      </c>
      <c r="E82" s="39">
        <f t="shared" si="2"/>
        <v>2.5888294003680472</v>
      </c>
      <c r="F82" s="40"/>
      <c r="G82" s="40"/>
    </row>
    <row r="83" spans="2:8" x14ac:dyDescent="0.25">
      <c r="B83" s="188"/>
      <c r="C83" s="5" t="s">
        <v>95</v>
      </c>
      <c r="D83" s="38">
        <f t="shared" si="1"/>
        <v>8.0418929910233885</v>
      </c>
      <c r="E83" s="39">
        <f t="shared" si="2"/>
        <v>7.6986682752244642</v>
      </c>
      <c r="F83" s="39">
        <f t="shared" si="2"/>
        <v>8.8613785366683402</v>
      </c>
      <c r="G83" s="39">
        <f t="shared" si="2"/>
        <v>8.0739113942655045</v>
      </c>
    </row>
    <row r="84" spans="2:8" x14ac:dyDescent="0.25">
      <c r="B84" s="188"/>
      <c r="C84" s="5" t="s">
        <v>96</v>
      </c>
      <c r="D84" s="38">
        <f t="shared" si="1"/>
        <v>5.3893448222138867</v>
      </c>
      <c r="E84" s="39">
        <f t="shared" si="2"/>
        <v>5.3980299032599</v>
      </c>
      <c r="F84" s="39">
        <f t="shared" si="2"/>
        <v>6.2090700875675884</v>
      </c>
      <c r="G84" s="39">
        <f t="shared" si="2"/>
        <v>4.8118548790621354</v>
      </c>
    </row>
    <row r="85" spans="2:8" ht="24" x14ac:dyDescent="0.25">
      <c r="B85" s="189"/>
      <c r="C85" s="5" t="s">
        <v>97</v>
      </c>
      <c r="D85" s="38">
        <f t="shared" si="1"/>
        <v>9.9718363636146385</v>
      </c>
      <c r="E85" s="39">
        <f t="shared" si="2"/>
        <v>9.1935239003193647</v>
      </c>
      <c r="F85" s="39">
        <f t="shared" si="2"/>
        <v>11.286014695202368</v>
      </c>
      <c r="G85" s="39">
        <f t="shared" si="2"/>
        <v>10.417792493611321</v>
      </c>
    </row>
    <row r="86" spans="2:8" x14ac:dyDescent="0.25">
      <c r="B86" s="187" t="s">
        <v>47</v>
      </c>
      <c r="C86" s="5" t="s">
        <v>112</v>
      </c>
      <c r="D86" s="38">
        <f t="shared" si="1"/>
        <v>33.143072825049337</v>
      </c>
      <c r="E86" s="39">
        <f t="shared" si="2"/>
        <v>37.70832050275861</v>
      </c>
      <c r="F86" s="39">
        <f t="shared" si="2"/>
        <v>29.89775820981308</v>
      </c>
      <c r="G86" s="39">
        <f t="shared" si="2"/>
        <v>27.464950641390327</v>
      </c>
    </row>
    <row r="87" spans="2:8" x14ac:dyDescent="0.25">
      <c r="B87" s="188"/>
      <c r="C87" s="5" t="s">
        <v>98</v>
      </c>
      <c r="D87" s="38">
        <f t="shared" si="1"/>
        <v>53.445396538067037</v>
      </c>
      <c r="E87" s="39">
        <f t="shared" si="2"/>
        <v>51.208343531207014</v>
      </c>
      <c r="F87" s="39">
        <f t="shared" si="2"/>
        <v>56.151775851168054</v>
      </c>
      <c r="G87" s="39">
        <f t="shared" si="2"/>
        <v>55.46195836909029</v>
      </c>
    </row>
    <row r="88" spans="2:8" x14ac:dyDescent="0.25">
      <c r="B88" s="189"/>
      <c r="C88" s="5" t="s">
        <v>113</v>
      </c>
      <c r="D88" s="38">
        <f t="shared" si="1"/>
        <v>11.026847265815864</v>
      </c>
      <c r="E88" s="39">
        <f t="shared" si="2"/>
        <v>8.4983481653355764</v>
      </c>
      <c r="F88" s="39">
        <f t="shared" si="2"/>
        <v>11.776191271965846</v>
      </c>
      <c r="G88" s="39">
        <f t="shared" si="2"/>
        <v>14.890870451273299</v>
      </c>
    </row>
    <row r="89" spans="2:8" x14ac:dyDescent="0.25">
      <c r="B89" s="187" t="s">
        <v>48</v>
      </c>
      <c r="C89" s="5" t="s">
        <v>99</v>
      </c>
      <c r="D89" s="38">
        <f t="shared" si="1"/>
        <v>36.956532878185335</v>
      </c>
      <c r="E89" s="39">
        <f t="shared" si="2"/>
        <v>33.973020819335765</v>
      </c>
      <c r="F89" s="39">
        <f t="shared" si="2"/>
        <v>37.311959716663758</v>
      </c>
      <c r="G89" s="39">
        <f t="shared" si="2"/>
        <v>41.878711374700266</v>
      </c>
    </row>
    <row r="90" spans="2:8" x14ac:dyDescent="0.25">
      <c r="B90" s="188"/>
      <c r="C90" s="5" t="s">
        <v>100</v>
      </c>
      <c r="D90" s="38">
        <f t="shared" si="1"/>
        <v>50.391911250116429</v>
      </c>
      <c r="E90" s="39">
        <f t="shared" si="2"/>
        <v>49.787350486003518</v>
      </c>
      <c r="F90" s="39">
        <f t="shared" si="2"/>
        <v>54.482948505453301</v>
      </c>
      <c r="G90" s="39">
        <f t="shared" si="2"/>
        <v>48.631678988437713</v>
      </c>
    </row>
    <row r="91" spans="2:8" x14ac:dyDescent="0.25">
      <c r="B91" s="188"/>
      <c r="C91" s="5" t="s">
        <v>101</v>
      </c>
      <c r="D91" s="38">
        <f t="shared" si="1"/>
        <v>5.5587919874060567</v>
      </c>
      <c r="E91" s="39">
        <f t="shared" si="2"/>
        <v>8.532387673862015</v>
      </c>
      <c r="F91" s="39">
        <f t="shared" si="2"/>
        <v>3.3333097347586653</v>
      </c>
      <c r="G91" s="39">
        <f t="shared" si="2"/>
        <v>1.9369155642252964</v>
      </c>
    </row>
    <row r="92" spans="2:8" x14ac:dyDescent="0.25">
      <c r="B92" s="188"/>
      <c r="C92" s="5" t="s">
        <v>102</v>
      </c>
      <c r="D92" s="38">
        <f t="shared" si="1"/>
        <v>1.4016807579474484</v>
      </c>
      <c r="E92" s="39">
        <f t="shared" si="2"/>
        <v>1.2217393660844666</v>
      </c>
      <c r="F92" s="40"/>
      <c r="G92" s="40"/>
    </row>
    <row r="93" spans="2:8" x14ac:dyDescent="0.25">
      <c r="B93" s="189"/>
      <c r="C93" s="5" t="s">
        <v>103</v>
      </c>
      <c r="D93" s="38">
        <f t="shared" si="1"/>
        <v>4.8194577938199989</v>
      </c>
      <c r="E93" s="39">
        <f t="shared" si="2"/>
        <v>5.4953337856606259</v>
      </c>
      <c r="F93" s="39">
        <f t="shared" si="2"/>
        <v>2.6832152173292898</v>
      </c>
      <c r="G93" s="39">
        <f t="shared" si="2"/>
        <v>5.1149302318552268</v>
      </c>
    </row>
    <row r="94" spans="2:8" ht="12.75" customHeight="1" x14ac:dyDescent="0.25">
      <c r="B94" s="8"/>
      <c r="C94" s="8"/>
      <c r="D94" s="8"/>
      <c r="E94" s="8"/>
      <c r="F94" s="8"/>
      <c r="G94" s="8"/>
    </row>
    <row r="95" spans="2:8" ht="12.75" customHeight="1" x14ac:dyDescent="0.25">
      <c r="B95" s="167" t="s">
        <v>29</v>
      </c>
      <c r="C95" s="167"/>
      <c r="D95" s="174" t="s">
        <v>53</v>
      </c>
      <c r="E95" s="175"/>
      <c r="F95" s="175"/>
      <c r="G95" s="176"/>
    </row>
    <row r="96" spans="2:8" ht="12.75" customHeight="1" x14ac:dyDescent="0.25">
      <c r="B96" s="167"/>
      <c r="C96" s="167"/>
      <c r="D96" s="177"/>
      <c r="E96" s="178"/>
      <c r="F96" s="178"/>
      <c r="G96" s="179"/>
    </row>
    <row r="97" spans="2:7" ht="12.75" customHeight="1" x14ac:dyDescent="0.25">
      <c r="B97" s="166" t="s">
        <v>120</v>
      </c>
      <c r="C97" s="166"/>
      <c r="D97" s="19" t="s">
        <v>19</v>
      </c>
      <c r="E97" s="32" t="s">
        <v>119</v>
      </c>
      <c r="F97" s="19" t="s">
        <v>54</v>
      </c>
      <c r="G97" s="19" t="s">
        <v>55</v>
      </c>
    </row>
    <row r="98" spans="2:7" x14ac:dyDescent="0.25">
      <c r="B98" s="160" t="s">
        <v>21</v>
      </c>
      <c r="C98" s="4" t="s">
        <v>19</v>
      </c>
      <c r="D98" s="6">
        <v>100</v>
      </c>
      <c r="E98" s="6">
        <f>E8/$D$8*100</f>
        <v>50.664017294909058</v>
      </c>
      <c r="F98" s="6">
        <f>F8/$D$8*100</f>
        <v>20.076372330201657</v>
      </c>
      <c r="G98" s="6">
        <f>G8/$D$8*100</f>
        <v>29.259610374889299</v>
      </c>
    </row>
    <row r="99" spans="2:7" x14ac:dyDescent="0.25">
      <c r="B99" s="161"/>
      <c r="C99" s="5" t="s">
        <v>2</v>
      </c>
      <c r="D99" s="6">
        <v>100</v>
      </c>
      <c r="E99" s="7">
        <f t="shared" ref="E99:G116" si="3">E9/$D9*100</f>
        <v>45.118854377604826</v>
      </c>
      <c r="F99" s="7">
        <f t="shared" si="3"/>
        <v>20.038543001302827</v>
      </c>
      <c r="G99" s="7">
        <f t="shared" si="3"/>
        <v>34.842602621092347</v>
      </c>
    </row>
    <row r="100" spans="2:7" x14ac:dyDescent="0.25">
      <c r="B100" s="162"/>
      <c r="C100" s="5" t="s">
        <v>3</v>
      </c>
      <c r="D100" s="6">
        <v>100</v>
      </c>
      <c r="E100" s="7">
        <f t="shared" si="3"/>
        <v>56.030407070010767</v>
      </c>
      <c r="F100" s="7">
        <f t="shared" si="3"/>
        <v>20.112982061390642</v>
      </c>
      <c r="G100" s="7">
        <f t="shared" si="3"/>
        <v>23.856610868598594</v>
      </c>
    </row>
    <row r="101" spans="2:7" x14ac:dyDescent="0.25">
      <c r="B101" s="160" t="s">
        <v>22</v>
      </c>
      <c r="C101" s="5" t="s">
        <v>4</v>
      </c>
      <c r="D101" s="6">
        <v>100</v>
      </c>
      <c r="E101" s="7">
        <f t="shared" si="3"/>
        <v>45.563271207973813</v>
      </c>
      <c r="F101" s="7">
        <f t="shared" si="3"/>
        <v>16.896320671985205</v>
      </c>
      <c r="G101" s="7">
        <f t="shared" si="3"/>
        <v>37.540408120040979</v>
      </c>
    </row>
    <row r="102" spans="2:7" x14ac:dyDescent="0.25">
      <c r="B102" s="161"/>
      <c r="C102" s="5" t="s">
        <v>5</v>
      </c>
      <c r="D102" s="6">
        <v>100</v>
      </c>
      <c r="E102" s="7">
        <f t="shared" si="3"/>
        <v>52.433058605877314</v>
      </c>
      <c r="F102" s="7">
        <f t="shared" si="3"/>
        <v>23.595134883080792</v>
      </c>
      <c r="G102" s="7">
        <f t="shared" si="3"/>
        <v>23.971806511041883</v>
      </c>
    </row>
    <row r="103" spans="2:7" x14ac:dyDescent="0.25">
      <c r="B103" s="161"/>
      <c r="C103" s="5" t="s">
        <v>6</v>
      </c>
      <c r="D103" s="6">
        <v>100</v>
      </c>
      <c r="E103" s="7">
        <f t="shared" si="3"/>
        <v>46.86832246035069</v>
      </c>
      <c r="F103" s="7">
        <f t="shared" si="3"/>
        <v>23.398899816796195</v>
      </c>
      <c r="G103" s="7">
        <f t="shared" si="3"/>
        <v>29.732777722853115</v>
      </c>
    </row>
    <row r="104" spans="2:7" x14ac:dyDescent="0.25">
      <c r="B104" s="162"/>
      <c r="C104" s="5" t="s">
        <v>7</v>
      </c>
      <c r="D104" s="6">
        <v>99.999999999999986</v>
      </c>
      <c r="E104" s="7">
        <f t="shared" si="3"/>
        <v>55.678000188710151</v>
      </c>
      <c r="F104" s="7">
        <f t="shared" si="3"/>
        <v>16.276991875849404</v>
      </c>
      <c r="G104" s="7">
        <f t="shared" si="3"/>
        <v>28.045007935440434</v>
      </c>
    </row>
    <row r="105" spans="2:7" ht="24" x14ac:dyDescent="0.25">
      <c r="B105" s="160" t="s">
        <v>23</v>
      </c>
      <c r="C105" s="5" t="s">
        <v>8</v>
      </c>
      <c r="D105" s="6">
        <v>100</v>
      </c>
      <c r="E105" s="7">
        <f t="shared" si="3"/>
        <v>55.251528055720897</v>
      </c>
      <c r="F105" s="7">
        <f t="shared" si="3"/>
        <v>19.411668600884653</v>
      </c>
      <c r="G105" s="7">
        <f t="shared" si="3"/>
        <v>25.336803343394447</v>
      </c>
    </row>
    <row r="106" spans="2:7" ht="24" x14ac:dyDescent="0.25">
      <c r="B106" s="161"/>
      <c r="C106" s="5" t="s">
        <v>9</v>
      </c>
      <c r="D106" s="6">
        <v>100</v>
      </c>
      <c r="E106" s="7">
        <f t="shared" si="3"/>
        <v>52.110796693637795</v>
      </c>
      <c r="F106" s="7">
        <f t="shared" si="3"/>
        <v>18.504877582372465</v>
      </c>
      <c r="G106" s="7">
        <f t="shared" si="3"/>
        <v>29.38432572398974</v>
      </c>
    </row>
    <row r="107" spans="2:7" x14ac:dyDescent="0.25">
      <c r="B107" s="161"/>
      <c r="C107" s="5" t="s">
        <v>10</v>
      </c>
      <c r="D107" s="6">
        <v>100.00000000000001</v>
      </c>
      <c r="E107" s="7">
        <f t="shared" si="3"/>
        <v>39.793629933097904</v>
      </c>
      <c r="F107" s="7">
        <f t="shared" si="3"/>
        <v>23.623548382483659</v>
      </c>
      <c r="G107" s="7">
        <f t="shared" si="3"/>
        <v>36.582821684418448</v>
      </c>
    </row>
    <row r="108" spans="2:7" x14ac:dyDescent="0.25">
      <c r="B108" s="160" t="s">
        <v>38</v>
      </c>
      <c r="C108" s="5" t="s">
        <v>37</v>
      </c>
      <c r="D108" s="6">
        <v>100</v>
      </c>
      <c r="E108" s="7">
        <f t="shared" si="3"/>
        <v>50.073638902192272</v>
      </c>
      <c r="F108" s="7">
        <f t="shared" si="3"/>
        <v>19.60238224178164</v>
      </c>
      <c r="G108" s="7">
        <f t="shared" si="3"/>
        <v>30.323978856026091</v>
      </c>
    </row>
    <row r="109" spans="2:7" x14ac:dyDescent="0.25">
      <c r="B109" s="162"/>
      <c r="C109" s="5" t="s">
        <v>20</v>
      </c>
      <c r="D109" s="6">
        <v>100</v>
      </c>
      <c r="E109" s="7">
        <f t="shared" si="3"/>
        <v>59.554401027641234</v>
      </c>
      <c r="F109" s="7">
        <f t="shared" si="3"/>
        <v>27.21408912937784</v>
      </c>
      <c r="G109" s="7">
        <f t="shared" si="3"/>
        <v>13.231509842980923</v>
      </c>
    </row>
    <row r="110" spans="2:7" x14ac:dyDescent="0.25">
      <c r="B110" s="160" t="s">
        <v>25</v>
      </c>
      <c r="C110" s="5" t="s">
        <v>11</v>
      </c>
      <c r="D110" s="6">
        <v>100</v>
      </c>
      <c r="E110" s="7">
        <f t="shared" si="3"/>
        <v>46.539727684080518</v>
      </c>
      <c r="F110" s="7">
        <f t="shared" si="3"/>
        <v>21.253999717492224</v>
      </c>
      <c r="G110" s="7">
        <f t="shared" si="3"/>
        <v>32.206272598427269</v>
      </c>
    </row>
    <row r="111" spans="2:7" x14ac:dyDescent="0.25">
      <c r="B111" s="161"/>
      <c r="C111" s="5" t="s">
        <v>12</v>
      </c>
      <c r="D111" s="6">
        <v>100.00000000000001</v>
      </c>
      <c r="E111" s="7">
        <f t="shared" si="3"/>
        <v>52.638175125509349</v>
      </c>
      <c r="F111" s="7">
        <f t="shared" si="3"/>
        <v>18.830890383279993</v>
      </c>
      <c r="G111" s="7">
        <f t="shared" si="3"/>
        <v>28.530934491210669</v>
      </c>
    </row>
    <row r="112" spans="2:7" x14ac:dyDescent="0.25">
      <c r="B112" s="162"/>
      <c r="C112" s="5" t="s">
        <v>13</v>
      </c>
      <c r="D112" s="6">
        <v>100</v>
      </c>
      <c r="E112" s="7">
        <f t="shared" si="3"/>
        <v>50.642179071971285</v>
      </c>
      <c r="F112" s="7">
        <f t="shared" si="3"/>
        <v>20.412617887570267</v>
      </c>
      <c r="G112" s="7">
        <f t="shared" si="3"/>
        <v>28.945203040458455</v>
      </c>
    </row>
    <row r="113" spans="2:7" x14ac:dyDescent="0.25">
      <c r="B113" s="183" t="s">
        <v>24</v>
      </c>
      <c r="C113" s="5" t="s">
        <v>14</v>
      </c>
      <c r="D113" s="6">
        <v>100</v>
      </c>
      <c r="E113" s="7">
        <f t="shared" si="3"/>
        <v>46.449290420246136</v>
      </c>
      <c r="F113" s="7">
        <f t="shared" si="3"/>
        <v>22.237217544949655</v>
      </c>
      <c r="G113" s="7">
        <f t="shared" si="3"/>
        <v>31.313492034804209</v>
      </c>
    </row>
    <row r="114" spans="2:7" x14ac:dyDescent="0.25">
      <c r="B114" s="183"/>
      <c r="C114" s="5" t="s">
        <v>15</v>
      </c>
      <c r="D114" s="6">
        <v>100</v>
      </c>
      <c r="E114" s="7">
        <f t="shared" si="3"/>
        <v>50.296923458613882</v>
      </c>
      <c r="F114" s="7">
        <f t="shared" si="3"/>
        <v>20.162512484664827</v>
      </c>
      <c r="G114" s="7">
        <f t="shared" si="3"/>
        <v>29.540564056721287</v>
      </c>
    </row>
    <row r="115" spans="2:7" x14ac:dyDescent="0.25">
      <c r="B115" s="183"/>
      <c r="C115" s="5" t="s">
        <v>16</v>
      </c>
      <c r="D115" s="6">
        <v>100.00000000000001</v>
      </c>
      <c r="E115" s="7">
        <f t="shared" si="3"/>
        <v>42.852264053856757</v>
      </c>
      <c r="F115" s="7">
        <f t="shared" si="3"/>
        <v>23.216803318307463</v>
      </c>
      <c r="G115" s="7">
        <f t="shared" si="3"/>
        <v>33.930932627835787</v>
      </c>
    </row>
    <row r="116" spans="2:7" x14ac:dyDescent="0.25">
      <c r="B116" s="183"/>
      <c r="C116" s="5" t="s">
        <v>17</v>
      </c>
      <c r="D116" s="6">
        <v>100</v>
      </c>
      <c r="E116" s="7">
        <f t="shared" si="3"/>
        <v>57.368275011918492</v>
      </c>
      <c r="F116" s="7">
        <f t="shared" si="3"/>
        <v>17.309172560927998</v>
      </c>
      <c r="G116" s="7">
        <f t="shared" si="3"/>
        <v>25.322552427153518</v>
      </c>
    </row>
    <row r="117" spans="2:7" ht="15" customHeight="1" x14ac:dyDescent="0.25">
      <c r="B117" s="163" t="s">
        <v>121</v>
      </c>
      <c r="C117" s="164"/>
      <c r="D117" s="164"/>
      <c r="E117" s="164"/>
      <c r="F117" s="164"/>
      <c r="G117" s="165"/>
    </row>
    <row r="118" spans="2:7" x14ac:dyDescent="0.25">
      <c r="B118" s="160" t="s">
        <v>116</v>
      </c>
      <c r="C118" s="4" t="s">
        <v>19</v>
      </c>
      <c r="D118" s="38">
        <v>100.00000000000001</v>
      </c>
      <c r="E118" s="38">
        <f>E28/$D$28*100</f>
        <v>50.664017294909044</v>
      </c>
      <c r="F118" s="38">
        <f>F28/$D$28*100</f>
        <v>20.076372330201657</v>
      </c>
      <c r="G118" s="38">
        <f>G28/$D$28*100</f>
        <v>29.259610374889306</v>
      </c>
    </row>
    <row r="119" spans="2:7" ht="36" x14ac:dyDescent="0.25">
      <c r="B119" s="161"/>
      <c r="C119" s="5" t="s">
        <v>111</v>
      </c>
      <c r="D119" s="38">
        <v>100</v>
      </c>
      <c r="E119" s="39">
        <f t="shared" ref="E119:G138" si="4">E29/$D29*100</f>
        <v>48.764817361061361</v>
      </c>
      <c r="F119" s="39">
        <f t="shared" si="4"/>
        <v>23.334244955017976</v>
      </c>
      <c r="G119" s="39">
        <f t="shared" si="4"/>
        <v>27.900937683920667</v>
      </c>
    </row>
    <row r="120" spans="2:7" x14ac:dyDescent="0.25">
      <c r="B120" s="161"/>
      <c r="C120" s="5" t="s">
        <v>88</v>
      </c>
      <c r="D120" s="38">
        <v>100</v>
      </c>
      <c r="E120" s="39">
        <f t="shared" si="4"/>
        <v>44.368171589527265</v>
      </c>
      <c r="F120" s="39">
        <f t="shared" si="4"/>
        <v>23.54197361685144</v>
      </c>
      <c r="G120" s="39">
        <f t="shared" si="4"/>
        <v>32.089854793621292</v>
      </c>
    </row>
    <row r="121" spans="2:7" x14ac:dyDescent="0.25">
      <c r="B121" s="161"/>
      <c r="C121" s="5" t="s">
        <v>89</v>
      </c>
      <c r="D121" s="38">
        <v>99.999999999999986</v>
      </c>
      <c r="E121" s="39">
        <f t="shared" si="4"/>
        <v>58.229156134606697</v>
      </c>
      <c r="F121" s="39">
        <f t="shared" si="4"/>
        <v>15.092416818261741</v>
      </c>
      <c r="G121" s="39">
        <f t="shared" si="4"/>
        <v>26.678427047131553</v>
      </c>
    </row>
    <row r="122" spans="2:7" x14ac:dyDescent="0.25">
      <c r="B122" s="161"/>
      <c r="C122" s="5" t="s">
        <v>90</v>
      </c>
      <c r="D122" s="38">
        <v>100</v>
      </c>
      <c r="E122" s="39">
        <f t="shared" si="4"/>
        <v>44.108616583923187</v>
      </c>
      <c r="F122" s="39">
        <f t="shared" si="4"/>
        <v>14.617390311912198</v>
      </c>
      <c r="G122" s="39">
        <f t="shared" si="4"/>
        <v>41.27399310416461</v>
      </c>
    </row>
    <row r="123" spans="2:7" x14ac:dyDescent="0.25">
      <c r="B123" s="161"/>
      <c r="C123" s="5" t="s">
        <v>91</v>
      </c>
      <c r="D123" s="38">
        <v>100</v>
      </c>
      <c r="E123" s="39">
        <f t="shared" si="4"/>
        <v>62.682426654981469</v>
      </c>
      <c r="F123" s="39">
        <f t="shared" si="4"/>
        <v>16.375463428897689</v>
      </c>
      <c r="G123" s="39">
        <f t="shared" si="4"/>
        <v>20.942109916120835</v>
      </c>
    </row>
    <row r="124" spans="2:7" x14ac:dyDescent="0.25">
      <c r="B124" s="161"/>
      <c r="C124" s="5" t="s">
        <v>92</v>
      </c>
      <c r="D124" s="38">
        <v>100</v>
      </c>
      <c r="E124" s="40"/>
      <c r="F124" s="40"/>
      <c r="G124" s="39">
        <f t="shared" si="4"/>
        <v>49.996766507294332</v>
      </c>
    </row>
    <row r="125" spans="2:7" x14ac:dyDescent="0.25">
      <c r="B125" s="162"/>
      <c r="C125" s="5" t="s">
        <v>93</v>
      </c>
      <c r="D125" s="38">
        <v>0</v>
      </c>
      <c r="E125" s="82">
        <v>0</v>
      </c>
      <c r="F125" s="82">
        <v>0</v>
      </c>
      <c r="G125" s="82">
        <v>0</v>
      </c>
    </row>
    <row r="126" spans="2:7" x14ac:dyDescent="0.25">
      <c r="B126" s="160" t="s">
        <v>115</v>
      </c>
      <c r="C126" s="5" t="s">
        <v>49</v>
      </c>
      <c r="D126" s="38">
        <v>99.999999999999986</v>
      </c>
      <c r="E126" s="39">
        <f t="shared" si="4"/>
        <v>45.224562322030934</v>
      </c>
      <c r="F126" s="39">
        <f t="shared" si="4"/>
        <v>25.043285856414556</v>
      </c>
      <c r="G126" s="39">
        <f t="shared" si="4"/>
        <v>29.732151821554499</v>
      </c>
    </row>
    <row r="127" spans="2:7" x14ac:dyDescent="0.25">
      <c r="B127" s="161"/>
      <c r="C127" s="5" t="s">
        <v>94</v>
      </c>
      <c r="D127" s="38">
        <v>100</v>
      </c>
      <c r="E127" s="39">
        <f t="shared" si="4"/>
        <v>55.532053023410924</v>
      </c>
      <c r="F127" s="40"/>
      <c r="G127" s="40"/>
    </row>
    <row r="128" spans="2:7" x14ac:dyDescent="0.25">
      <c r="B128" s="161"/>
      <c r="C128" s="5" t="s">
        <v>95</v>
      </c>
      <c r="D128" s="38">
        <v>100</v>
      </c>
      <c r="E128" s="39">
        <f t="shared" si="4"/>
        <v>48.501697682264698</v>
      </c>
      <c r="F128" s="39">
        <f t="shared" si="4"/>
        <v>22.122196236581793</v>
      </c>
      <c r="G128" s="39">
        <f t="shared" si="4"/>
        <v>29.376106081153512</v>
      </c>
    </row>
    <row r="129" spans="2:7" x14ac:dyDescent="0.25">
      <c r="B129" s="161"/>
      <c r="C129" s="5" t="s">
        <v>96</v>
      </c>
      <c r="D129" s="38">
        <v>100</v>
      </c>
      <c r="E129" s="39">
        <f t="shared" si="4"/>
        <v>50.745663786428622</v>
      </c>
      <c r="F129" s="39">
        <f t="shared" si="4"/>
        <v>23.130010606951192</v>
      </c>
      <c r="G129" s="39">
        <f t="shared" si="4"/>
        <v>26.124325606620186</v>
      </c>
    </row>
    <row r="130" spans="2:7" ht="24" x14ac:dyDescent="0.25">
      <c r="B130" s="162"/>
      <c r="C130" s="5" t="s">
        <v>97</v>
      </c>
      <c r="D130" s="38">
        <v>99.999999999999986</v>
      </c>
      <c r="E130" s="39">
        <f t="shared" si="4"/>
        <v>46.709636711096366</v>
      </c>
      <c r="F130" s="39">
        <f t="shared" si="4"/>
        <v>22.722217341207703</v>
      </c>
      <c r="G130" s="39">
        <f t="shared" si="4"/>
        <v>30.568145947695928</v>
      </c>
    </row>
    <row r="131" spans="2:7" x14ac:dyDescent="0.25">
      <c r="B131" s="160" t="s">
        <v>47</v>
      </c>
      <c r="C131" s="5" t="s">
        <v>112</v>
      </c>
      <c r="D131" s="38">
        <v>100</v>
      </c>
      <c r="E131" s="39">
        <f t="shared" si="4"/>
        <v>57.642663738463781</v>
      </c>
      <c r="F131" s="39">
        <f t="shared" si="4"/>
        <v>18.110527313716489</v>
      </c>
      <c r="G131" s="39">
        <f t="shared" si="4"/>
        <v>24.24680894781973</v>
      </c>
    </row>
    <row r="132" spans="2:7" x14ac:dyDescent="0.25">
      <c r="B132" s="161"/>
      <c r="C132" s="5" t="s">
        <v>98</v>
      </c>
      <c r="D132" s="38">
        <v>100.00000000000003</v>
      </c>
      <c r="E132" s="39">
        <f t="shared" si="4"/>
        <v>48.543383908861315</v>
      </c>
      <c r="F132" s="39">
        <f t="shared" si="4"/>
        <v>21.093003925738067</v>
      </c>
      <c r="G132" s="39">
        <f t="shared" si="4"/>
        <v>30.363612165400632</v>
      </c>
    </row>
    <row r="133" spans="2:7" x14ac:dyDescent="0.25">
      <c r="B133" s="162"/>
      <c r="C133" s="5" t="s">
        <v>113</v>
      </c>
      <c r="D133" s="38">
        <v>100</v>
      </c>
      <c r="E133" s="39">
        <f t="shared" si="4"/>
        <v>39.046560458082439</v>
      </c>
      <c r="F133" s="39">
        <f t="shared" si="4"/>
        <v>21.440688794211265</v>
      </c>
      <c r="G133" s="39">
        <f t="shared" si="4"/>
        <v>39.512750747706285</v>
      </c>
    </row>
    <row r="134" spans="2:7" x14ac:dyDescent="0.25">
      <c r="B134" s="160" t="s">
        <v>48</v>
      </c>
      <c r="C134" s="5" t="s">
        <v>99</v>
      </c>
      <c r="D134" s="38">
        <v>100</v>
      </c>
      <c r="E134" s="39">
        <f t="shared" si="4"/>
        <v>46.573895879911561</v>
      </c>
      <c r="F134" s="39">
        <f t="shared" si="4"/>
        <v>20.269455419704652</v>
      </c>
      <c r="G134" s="39">
        <f t="shared" si="4"/>
        <v>33.156648700383791</v>
      </c>
    </row>
    <row r="135" spans="2:7" x14ac:dyDescent="0.25">
      <c r="B135" s="161"/>
      <c r="C135" s="5" t="s">
        <v>100</v>
      </c>
      <c r="D135" s="38">
        <v>100</v>
      </c>
      <c r="E135" s="39">
        <f t="shared" si="4"/>
        <v>50.056192025952427</v>
      </c>
      <c r="F135" s="39">
        <f t="shared" si="4"/>
        <v>21.706260641982634</v>
      </c>
      <c r="G135" s="39">
        <f t="shared" si="4"/>
        <v>28.237547332064931</v>
      </c>
    </row>
    <row r="136" spans="2:7" x14ac:dyDescent="0.25">
      <c r="B136" s="161"/>
      <c r="C136" s="5" t="s">
        <v>101</v>
      </c>
      <c r="D136" s="38">
        <v>100</v>
      </c>
      <c r="E136" s="39">
        <f t="shared" si="4"/>
        <v>77.766003414913627</v>
      </c>
      <c r="F136" s="39">
        <f t="shared" si="4"/>
        <v>12.038724866574555</v>
      </c>
      <c r="G136" s="39">
        <f t="shared" si="4"/>
        <v>10.195271718511815</v>
      </c>
    </row>
    <row r="137" spans="2:7" x14ac:dyDescent="0.25">
      <c r="B137" s="161"/>
      <c r="C137" s="5" t="s">
        <v>102</v>
      </c>
      <c r="D137" s="38">
        <v>100</v>
      </c>
      <c r="E137" s="39">
        <f t="shared" si="4"/>
        <v>44.160001499781821</v>
      </c>
      <c r="F137" s="40">
        <f t="shared" si="4"/>
        <v>0</v>
      </c>
      <c r="G137" s="40">
        <f t="shared" si="4"/>
        <v>0</v>
      </c>
    </row>
    <row r="138" spans="2:7" x14ac:dyDescent="0.25">
      <c r="B138" s="162"/>
      <c r="C138" s="5" t="s">
        <v>103</v>
      </c>
      <c r="D138" s="38">
        <v>99.999999999999986</v>
      </c>
      <c r="E138" s="39">
        <f t="shared" si="4"/>
        <v>57.769088945030489</v>
      </c>
      <c r="F138" s="39">
        <f t="shared" si="4"/>
        <v>11.177445689895324</v>
      </c>
      <c r="G138" s="39">
        <f t="shared" si="4"/>
        <v>31.053465365074178</v>
      </c>
    </row>
    <row r="140" spans="2:7" ht="15" customHeight="1" x14ac:dyDescent="0.25">
      <c r="B140" s="167" t="s">
        <v>27</v>
      </c>
      <c r="C140" s="167"/>
      <c r="D140" s="174" t="s">
        <v>53</v>
      </c>
      <c r="E140" s="175"/>
      <c r="F140" s="175"/>
      <c r="G140" s="176"/>
    </row>
    <row r="141" spans="2:7" x14ac:dyDescent="0.25">
      <c r="B141" s="167"/>
      <c r="C141" s="167"/>
      <c r="D141" s="177"/>
      <c r="E141" s="178"/>
      <c r="F141" s="178"/>
      <c r="G141" s="179"/>
    </row>
    <row r="142" spans="2:7" x14ac:dyDescent="0.25">
      <c r="B142" s="166" t="s">
        <v>120</v>
      </c>
      <c r="C142" s="166"/>
      <c r="D142" s="19" t="s">
        <v>19</v>
      </c>
      <c r="E142" s="32" t="s">
        <v>119</v>
      </c>
      <c r="F142" s="19" t="s">
        <v>54</v>
      </c>
      <c r="G142" s="19" t="s">
        <v>55</v>
      </c>
    </row>
    <row r="143" spans="2:7" x14ac:dyDescent="0.25">
      <c r="B143" s="187" t="s">
        <v>21</v>
      </c>
      <c r="C143" s="4" t="s">
        <v>19</v>
      </c>
      <c r="D143" s="2">
        <v>1529</v>
      </c>
      <c r="E143" s="2">
        <v>754</v>
      </c>
      <c r="F143" s="2">
        <v>315</v>
      </c>
      <c r="G143" s="2">
        <v>460</v>
      </c>
    </row>
    <row r="144" spans="2:7" x14ac:dyDescent="0.25">
      <c r="B144" s="188"/>
      <c r="C144" s="5" t="s">
        <v>2</v>
      </c>
      <c r="D144" s="2">
        <v>777</v>
      </c>
      <c r="E144" s="3">
        <v>335</v>
      </c>
      <c r="F144" s="3">
        <v>152</v>
      </c>
      <c r="G144" s="3">
        <v>290</v>
      </c>
    </row>
    <row r="145" spans="2:7" x14ac:dyDescent="0.25">
      <c r="B145" s="189"/>
      <c r="C145" s="5" t="s">
        <v>3</v>
      </c>
      <c r="D145" s="2">
        <v>752</v>
      </c>
      <c r="E145" s="3">
        <v>419</v>
      </c>
      <c r="F145" s="3">
        <v>163</v>
      </c>
      <c r="G145" s="3">
        <v>170</v>
      </c>
    </row>
    <row r="146" spans="2:7" x14ac:dyDescent="0.25">
      <c r="B146" s="187" t="s">
        <v>22</v>
      </c>
      <c r="C146" s="5" t="s">
        <v>4</v>
      </c>
      <c r="D146" s="2">
        <v>268</v>
      </c>
      <c r="E146" s="3">
        <v>111</v>
      </c>
      <c r="F146" s="3">
        <v>50</v>
      </c>
      <c r="G146" s="3">
        <v>107</v>
      </c>
    </row>
    <row r="147" spans="2:7" x14ac:dyDescent="0.25">
      <c r="B147" s="188"/>
      <c r="C147" s="5" t="s">
        <v>5</v>
      </c>
      <c r="D147" s="2">
        <v>345</v>
      </c>
      <c r="E147" s="3">
        <v>175</v>
      </c>
      <c r="F147" s="3">
        <v>71</v>
      </c>
      <c r="G147" s="3">
        <v>99</v>
      </c>
    </row>
    <row r="148" spans="2:7" x14ac:dyDescent="0.25">
      <c r="B148" s="188"/>
      <c r="C148" s="5" t="s">
        <v>6</v>
      </c>
      <c r="D148" s="2">
        <v>450</v>
      </c>
      <c r="E148" s="3">
        <v>213</v>
      </c>
      <c r="F148" s="3">
        <v>113</v>
      </c>
      <c r="G148" s="3">
        <v>124</v>
      </c>
    </row>
    <row r="149" spans="2:7" x14ac:dyDescent="0.25">
      <c r="B149" s="189"/>
      <c r="C149" s="5" t="s">
        <v>7</v>
      </c>
      <c r="D149" s="2">
        <v>466</v>
      </c>
      <c r="E149" s="3">
        <v>255</v>
      </c>
      <c r="F149" s="3">
        <v>81</v>
      </c>
      <c r="G149" s="3">
        <v>130</v>
      </c>
    </row>
    <row r="150" spans="2:7" ht="24" x14ac:dyDescent="0.25">
      <c r="B150" s="187" t="s">
        <v>23</v>
      </c>
      <c r="C150" s="5" t="s">
        <v>8</v>
      </c>
      <c r="D150" s="2">
        <v>717</v>
      </c>
      <c r="E150" s="3">
        <v>400</v>
      </c>
      <c r="F150" s="3">
        <v>135</v>
      </c>
      <c r="G150" s="3">
        <v>182</v>
      </c>
    </row>
    <row r="151" spans="2:7" ht="24" x14ac:dyDescent="0.25">
      <c r="B151" s="188"/>
      <c r="C151" s="5" t="s">
        <v>9</v>
      </c>
      <c r="D151" s="2">
        <v>460</v>
      </c>
      <c r="E151" s="3">
        <v>213</v>
      </c>
      <c r="F151" s="3">
        <v>101</v>
      </c>
      <c r="G151" s="3">
        <v>146</v>
      </c>
    </row>
    <row r="152" spans="2:7" x14ac:dyDescent="0.25">
      <c r="B152" s="189"/>
      <c r="C152" s="5" t="s">
        <v>10</v>
      </c>
      <c r="D152" s="2">
        <v>344</v>
      </c>
      <c r="E152" s="3">
        <v>135</v>
      </c>
      <c r="F152" s="3">
        <v>79</v>
      </c>
      <c r="G152" s="3">
        <v>130</v>
      </c>
    </row>
    <row r="153" spans="2:7" x14ac:dyDescent="0.25">
      <c r="B153" s="187" t="s">
        <v>38</v>
      </c>
      <c r="C153" s="5" t="s">
        <v>37</v>
      </c>
      <c r="D153" s="2">
        <v>1444</v>
      </c>
      <c r="E153" s="3">
        <v>700</v>
      </c>
      <c r="F153" s="3">
        <v>295</v>
      </c>
      <c r="G153" s="3">
        <v>449</v>
      </c>
    </row>
    <row r="154" spans="2:7" x14ac:dyDescent="0.25">
      <c r="B154" s="189"/>
      <c r="C154" s="5" t="s">
        <v>20</v>
      </c>
      <c r="D154" s="2">
        <v>85</v>
      </c>
      <c r="E154" s="3">
        <v>54</v>
      </c>
      <c r="F154" s="3">
        <v>20</v>
      </c>
      <c r="G154" s="3">
        <v>11</v>
      </c>
    </row>
    <row r="155" spans="2:7" x14ac:dyDescent="0.25">
      <c r="B155" s="187" t="s">
        <v>25</v>
      </c>
      <c r="C155" s="5" t="s">
        <v>11</v>
      </c>
      <c r="D155" s="2">
        <v>453</v>
      </c>
      <c r="E155" s="3">
        <v>213</v>
      </c>
      <c r="F155" s="3">
        <v>99</v>
      </c>
      <c r="G155" s="3">
        <v>141</v>
      </c>
    </row>
    <row r="156" spans="2:7" x14ac:dyDescent="0.25">
      <c r="B156" s="188"/>
      <c r="C156" s="5" t="s">
        <v>12</v>
      </c>
      <c r="D156" s="2">
        <v>654</v>
      </c>
      <c r="E156" s="3">
        <v>334</v>
      </c>
      <c r="F156" s="3">
        <v>129</v>
      </c>
      <c r="G156" s="3">
        <v>191</v>
      </c>
    </row>
    <row r="157" spans="2:7" x14ac:dyDescent="0.25">
      <c r="B157" s="189"/>
      <c r="C157" s="5" t="s">
        <v>13</v>
      </c>
      <c r="D157" s="2">
        <v>422</v>
      </c>
      <c r="E157" s="3">
        <v>207</v>
      </c>
      <c r="F157" s="3">
        <v>87</v>
      </c>
      <c r="G157" s="3">
        <v>128</v>
      </c>
    </row>
    <row r="158" spans="2:7" x14ac:dyDescent="0.25">
      <c r="B158" s="187" t="s">
        <v>24</v>
      </c>
      <c r="C158" s="5" t="s">
        <v>14</v>
      </c>
      <c r="D158" s="2">
        <v>320</v>
      </c>
      <c r="E158" s="3">
        <v>149</v>
      </c>
      <c r="F158" s="3">
        <v>71</v>
      </c>
      <c r="G158" s="3">
        <v>100</v>
      </c>
    </row>
    <row r="159" spans="2:7" x14ac:dyDescent="0.25">
      <c r="B159" s="188"/>
      <c r="C159" s="5" t="s">
        <v>15</v>
      </c>
      <c r="D159" s="2">
        <v>421</v>
      </c>
      <c r="E159" s="3">
        <v>201</v>
      </c>
      <c r="F159" s="3">
        <v>87</v>
      </c>
      <c r="G159" s="3">
        <v>133</v>
      </c>
    </row>
    <row r="160" spans="2:7" x14ac:dyDescent="0.25">
      <c r="B160" s="188"/>
      <c r="C160" s="5" t="s">
        <v>16</v>
      </c>
      <c r="D160" s="2">
        <v>330</v>
      </c>
      <c r="E160" s="3">
        <v>146</v>
      </c>
      <c r="F160" s="3">
        <v>77</v>
      </c>
      <c r="G160" s="3">
        <v>107</v>
      </c>
    </row>
    <row r="161" spans="2:7" x14ac:dyDescent="0.25">
      <c r="B161" s="189"/>
      <c r="C161" s="5" t="s">
        <v>17</v>
      </c>
      <c r="D161" s="2">
        <v>458</v>
      </c>
      <c r="E161" s="3">
        <v>258</v>
      </c>
      <c r="F161" s="3">
        <v>80</v>
      </c>
      <c r="G161" s="3">
        <v>120</v>
      </c>
    </row>
    <row r="162" spans="2:7" ht="15" customHeight="1" x14ac:dyDescent="0.25">
      <c r="B162" s="163" t="s">
        <v>121</v>
      </c>
      <c r="C162" s="164"/>
      <c r="D162" s="164"/>
      <c r="E162" s="164"/>
      <c r="F162" s="164"/>
      <c r="G162" s="165"/>
    </row>
    <row r="163" spans="2:7" x14ac:dyDescent="0.25">
      <c r="B163" s="160" t="s">
        <v>116</v>
      </c>
      <c r="C163" s="4" t="s">
        <v>19</v>
      </c>
      <c r="D163" s="34">
        <v>1529</v>
      </c>
      <c r="E163" s="34">
        <v>754</v>
      </c>
      <c r="F163" s="34">
        <v>315</v>
      </c>
      <c r="G163" s="34">
        <v>460</v>
      </c>
    </row>
    <row r="164" spans="2:7" ht="36" x14ac:dyDescent="0.25">
      <c r="B164" s="161"/>
      <c r="C164" s="5" t="s">
        <v>111</v>
      </c>
      <c r="D164" s="34">
        <v>785</v>
      </c>
      <c r="E164" s="35">
        <v>374</v>
      </c>
      <c r="F164" s="35">
        <v>179</v>
      </c>
      <c r="G164" s="35">
        <v>232</v>
      </c>
    </row>
    <row r="165" spans="2:7" x14ac:dyDescent="0.25">
      <c r="B165" s="161"/>
      <c r="C165" s="5" t="s">
        <v>88</v>
      </c>
      <c r="D165" s="34">
        <v>121</v>
      </c>
      <c r="E165" s="35">
        <v>54</v>
      </c>
      <c r="F165" s="35">
        <v>26</v>
      </c>
      <c r="G165" s="35">
        <v>41</v>
      </c>
    </row>
    <row r="166" spans="2:7" x14ac:dyDescent="0.25">
      <c r="B166" s="161"/>
      <c r="C166" s="5" t="s">
        <v>89</v>
      </c>
      <c r="D166" s="34">
        <v>374</v>
      </c>
      <c r="E166" s="35">
        <v>210</v>
      </c>
      <c r="F166" s="35">
        <v>60</v>
      </c>
      <c r="G166" s="35">
        <v>104</v>
      </c>
    </row>
    <row r="167" spans="2:7" x14ac:dyDescent="0.25">
      <c r="B167" s="161"/>
      <c r="C167" s="5" t="s">
        <v>90</v>
      </c>
      <c r="D167" s="34">
        <v>137</v>
      </c>
      <c r="E167" s="35">
        <v>59</v>
      </c>
      <c r="F167" s="35">
        <v>22</v>
      </c>
      <c r="G167" s="35">
        <v>56</v>
      </c>
    </row>
    <row r="168" spans="2:7" x14ac:dyDescent="0.25">
      <c r="B168" s="161"/>
      <c r="C168" s="5" t="s">
        <v>91</v>
      </c>
      <c r="D168" s="34">
        <v>85</v>
      </c>
      <c r="E168" s="35">
        <v>49</v>
      </c>
      <c r="F168" s="35">
        <v>20</v>
      </c>
      <c r="G168" s="35">
        <v>16</v>
      </c>
    </row>
    <row r="169" spans="2:7" x14ac:dyDescent="0.25">
      <c r="B169" s="161"/>
      <c r="C169" s="5" t="s">
        <v>92</v>
      </c>
      <c r="D169" s="34">
        <v>27</v>
      </c>
      <c r="E169" s="35">
        <v>8</v>
      </c>
      <c r="F169" s="35">
        <v>8</v>
      </c>
      <c r="G169" s="35">
        <v>11</v>
      </c>
    </row>
    <row r="170" spans="2:7" x14ac:dyDescent="0.25">
      <c r="B170" s="162"/>
      <c r="C170" s="5" t="s">
        <v>93</v>
      </c>
      <c r="D170" s="80" t="s">
        <v>117</v>
      </c>
      <c r="E170" s="35">
        <v>0</v>
      </c>
      <c r="F170" s="44" t="s">
        <v>117</v>
      </c>
      <c r="G170" s="35">
        <v>0</v>
      </c>
    </row>
    <row r="171" spans="2:7" x14ac:dyDescent="0.25">
      <c r="B171" s="160" t="s">
        <v>115</v>
      </c>
      <c r="C171" s="5" t="s">
        <v>49</v>
      </c>
      <c r="D171" s="34">
        <v>261</v>
      </c>
      <c r="E171" s="35">
        <v>110</v>
      </c>
      <c r="F171" s="35">
        <v>72</v>
      </c>
      <c r="G171" s="35">
        <v>79</v>
      </c>
    </row>
    <row r="172" spans="2:7" x14ac:dyDescent="0.25">
      <c r="B172" s="161"/>
      <c r="C172" s="5" t="s">
        <v>94</v>
      </c>
      <c r="D172" s="34">
        <v>30</v>
      </c>
      <c r="E172" s="35">
        <v>15</v>
      </c>
      <c r="F172" s="35">
        <v>7</v>
      </c>
      <c r="G172" s="35">
        <v>8</v>
      </c>
    </row>
    <row r="173" spans="2:7" x14ac:dyDescent="0.25">
      <c r="B173" s="161"/>
      <c r="C173" s="5" t="s">
        <v>95</v>
      </c>
      <c r="D173" s="34">
        <v>111</v>
      </c>
      <c r="E173" s="35">
        <v>50</v>
      </c>
      <c r="F173" s="35">
        <v>25</v>
      </c>
      <c r="G173" s="35">
        <v>36</v>
      </c>
    </row>
    <row r="174" spans="2:7" x14ac:dyDescent="0.25">
      <c r="B174" s="161"/>
      <c r="C174" s="5" t="s">
        <v>96</v>
      </c>
      <c r="D174" s="34">
        <v>94</v>
      </c>
      <c r="E174" s="35">
        <v>45</v>
      </c>
      <c r="F174" s="35">
        <v>19</v>
      </c>
      <c r="G174" s="35">
        <v>30</v>
      </c>
    </row>
    <row r="175" spans="2:7" ht="24" x14ac:dyDescent="0.25">
      <c r="B175" s="162"/>
      <c r="C175" s="5" t="s">
        <v>97</v>
      </c>
      <c r="D175" s="34">
        <v>154</v>
      </c>
      <c r="E175" s="35">
        <v>74</v>
      </c>
      <c r="F175" s="35">
        <v>30</v>
      </c>
      <c r="G175" s="35">
        <v>50</v>
      </c>
    </row>
    <row r="176" spans="2:7" x14ac:dyDescent="0.25">
      <c r="B176" s="160" t="s">
        <v>47</v>
      </c>
      <c r="C176" s="5" t="s">
        <v>112</v>
      </c>
      <c r="D176" s="34">
        <v>527</v>
      </c>
      <c r="E176" s="35">
        <v>296</v>
      </c>
      <c r="F176" s="35">
        <v>95</v>
      </c>
      <c r="G176" s="35">
        <v>136</v>
      </c>
    </row>
    <row r="177" spans="2:7" x14ac:dyDescent="0.25">
      <c r="B177" s="161"/>
      <c r="C177" s="5" t="s">
        <v>98</v>
      </c>
      <c r="D177" s="34">
        <v>801</v>
      </c>
      <c r="E177" s="35">
        <v>375</v>
      </c>
      <c r="F177" s="35">
        <v>180</v>
      </c>
      <c r="G177" s="35">
        <v>246</v>
      </c>
    </row>
    <row r="178" spans="2:7" x14ac:dyDescent="0.25">
      <c r="B178" s="162"/>
      <c r="C178" s="5" t="s">
        <v>113</v>
      </c>
      <c r="D178" s="34">
        <v>172</v>
      </c>
      <c r="E178" s="35">
        <v>68</v>
      </c>
      <c r="F178" s="35">
        <v>34</v>
      </c>
      <c r="G178" s="35">
        <v>70</v>
      </c>
    </row>
    <row r="179" spans="2:7" x14ac:dyDescent="0.25">
      <c r="B179" s="160" t="s">
        <v>48</v>
      </c>
      <c r="C179" s="5" t="s">
        <v>99</v>
      </c>
      <c r="D179" s="34">
        <v>528</v>
      </c>
      <c r="E179" s="35">
        <v>230</v>
      </c>
      <c r="F179" s="35">
        <v>104</v>
      </c>
      <c r="G179" s="35">
        <v>194</v>
      </c>
    </row>
    <row r="180" spans="2:7" x14ac:dyDescent="0.25">
      <c r="B180" s="161"/>
      <c r="C180" s="5" t="s">
        <v>100</v>
      </c>
      <c r="D180" s="34">
        <v>815</v>
      </c>
      <c r="E180" s="35">
        <v>405</v>
      </c>
      <c r="F180" s="35">
        <v>182</v>
      </c>
      <c r="G180" s="35">
        <v>228</v>
      </c>
    </row>
    <row r="181" spans="2:7" x14ac:dyDescent="0.25">
      <c r="B181" s="161"/>
      <c r="C181" s="5" t="s">
        <v>101</v>
      </c>
      <c r="D181" s="34">
        <v>90</v>
      </c>
      <c r="E181" s="35">
        <v>65</v>
      </c>
      <c r="F181" s="35">
        <v>11</v>
      </c>
      <c r="G181" s="35">
        <v>14</v>
      </c>
    </row>
    <row r="182" spans="2:7" x14ac:dyDescent="0.25">
      <c r="B182" s="161"/>
      <c r="C182" s="5" t="s">
        <v>102</v>
      </c>
      <c r="D182" s="34">
        <v>22</v>
      </c>
      <c r="E182" s="35">
        <v>13</v>
      </c>
      <c r="F182" s="35">
        <v>4</v>
      </c>
      <c r="G182" s="35">
        <v>5</v>
      </c>
    </row>
    <row r="183" spans="2:7" x14ac:dyDescent="0.25">
      <c r="B183" s="162"/>
      <c r="C183" s="5" t="s">
        <v>103</v>
      </c>
      <c r="D183" s="34">
        <v>65</v>
      </c>
      <c r="E183" s="35">
        <v>37</v>
      </c>
      <c r="F183" s="35">
        <v>12</v>
      </c>
      <c r="G183" s="35">
        <v>16</v>
      </c>
    </row>
  </sheetData>
  <mergeCells count="56">
    <mergeCell ref="B179:B183"/>
    <mergeCell ref="D5:G6"/>
    <mergeCell ref="B7:C7"/>
    <mergeCell ref="D50:G51"/>
    <mergeCell ref="B52:C52"/>
    <mergeCell ref="D95:G96"/>
    <mergeCell ref="B97:C97"/>
    <mergeCell ref="B143:B145"/>
    <mergeCell ref="B163:B170"/>
    <mergeCell ref="B146:B149"/>
    <mergeCell ref="B150:B152"/>
    <mergeCell ref="B171:B175"/>
    <mergeCell ref="B153:B154"/>
    <mergeCell ref="B155:B157"/>
    <mergeCell ref="D140:G141"/>
    <mergeCell ref="B140:C141"/>
    <mergeCell ref="B176:B178"/>
    <mergeCell ref="B158:B161"/>
    <mergeCell ref="B110:B112"/>
    <mergeCell ref="B131:B133"/>
    <mergeCell ref="B113:B116"/>
    <mergeCell ref="B134:B138"/>
    <mergeCell ref="B126:B130"/>
    <mergeCell ref="B162:G162"/>
    <mergeCell ref="B142:C142"/>
    <mergeCell ref="B89:B93"/>
    <mergeCell ref="B95:C96"/>
    <mergeCell ref="B98:B100"/>
    <mergeCell ref="B118:B125"/>
    <mergeCell ref="B101:B104"/>
    <mergeCell ref="B105:B107"/>
    <mergeCell ref="B108:B109"/>
    <mergeCell ref="B117:G117"/>
    <mergeCell ref="B86:B88"/>
    <mergeCell ref="B68:B71"/>
    <mergeCell ref="B20:B22"/>
    <mergeCell ref="B41:B43"/>
    <mergeCell ref="B23:B26"/>
    <mergeCell ref="B44:B48"/>
    <mergeCell ref="B50:C51"/>
    <mergeCell ref="B36:B40"/>
    <mergeCell ref="B72:G72"/>
    <mergeCell ref="B53:B55"/>
    <mergeCell ref="B73:B80"/>
    <mergeCell ref="B56:B59"/>
    <mergeCell ref="B60:B62"/>
    <mergeCell ref="B81:B85"/>
    <mergeCell ref="B63:B64"/>
    <mergeCell ref="B65:B67"/>
    <mergeCell ref="B5:C6"/>
    <mergeCell ref="B8:B10"/>
    <mergeCell ref="B28:B35"/>
    <mergeCell ref="B11:B14"/>
    <mergeCell ref="B15:B17"/>
    <mergeCell ref="B18:B19"/>
    <mergeCell ref="B27:G27"/>
  </mergeCells>
  <conditionalFormatting sqref="G142">
    <cfRule type="cellIs" dxfId="115" priority="15" operator="lessThan">
      <formula>10</formula>
    </cfRule>
  </conditionalFormatting>
  <conditionalFormatting sqref="D143:G161">
    <cfRule type="cellIs" dxfId="114" priority="18" operator="lessThan">
      <formula>10</formula>
    </cfRule>
  </conditionalFormatting>
  <conditionalFormatting sqref="D175:G183">
    <cfRule type="cellIs" dxfId="113" priority="9" operator="lessThan">
      <formula>10</formula>
    </cfRule>
  </conditionalFormatting>
  <conditionalFormatting sqref="D163:G174">
    <cfRule type="cellIs" dxfId="112" priority="10" operator="lessThan">
      <formula>10</formula>
    </cfRule>
  </conditionalFormatting>
  <conditionalFormatting sqref="G7">
    <cfRule type="cellIs" dxfId="111" priority="8" operator="lessThan">
      <formula>10</formula>
    </cfRule>
  </conditionalFormatting>
  <conditionalFormatting sqref="G52">
    <cfRule type="cellIs" dxfId="110" priority="6" operator="lessThan">
      <formula>10</formula>
    </cfRule>
  </conditionalFormatting>
  <conditionalFormatting sqref="G97">
    <cfRule type="cellIs" dxfId="109" priority="4" operator="lessThan">
      <formula>10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H25"/>
  <sheetViews>
    <sheetView showGridLines="0" zoomScaleNormal="100" workbookViewId="0">
      <pane ySplit="4" topLeftCell="A5" activePane="bottomLeft" state="frozen"/>
      <selection activeCell="G28" sqref="G28"/>
      <selection pane="bottomLeft"/>
    </sheetView>
  </sheetViews>
  <sheetFormatPr baseColWidth="10" defaultRowHeight="15" x14ac:dyDescent="0.25"/>
  <cols>
    <col min="1" max="1" width="2" customWidth="1"/>
    <col min="2" max="2" width="16.7109375" customWidth="1"/>
    <col min="3" max="3" width="27" customWidth="1"/>
    <col min="4" max="4" width="14" customWidth="1"/>
    <col min="5" max="6" width="15.28515625" customWidth="1"/>
    <col min="7" max="7" width="18.42578125" customWidth="1"/>
    <col min="8" max="8" width="16.42578125" customWidth="1"/>
    <col min="14" max="14" width="3.85546875" customWidth="1"/>
  </cols>
  <sheetData>
    <row r="1" spans="2:8" x14ac:dyDescent="0.25">
      <c r="B1" s="8"/>
      <c r="C1" s="8"/>
      <c r="D1" s="8"/>
      <c r="E1" s="8"/>
      <c r="F1" s="8"/>
      <c r="G1" s="8"/>
    </row>
    <row r="2" spans="2:8" ht="15.75" x14ac:dyDescent="0.25">
      <c r="B2" s="18" t="s">
        <v>126</v>
      </c>
      <c r="C2" s="8"/>
      <c r="D2" s="8"/>
      <c r="E2" s="8"/>
      <c r="F2" s="8"/>
      <c r="G2" s="8"/>
    </row>
    <row r="3" spans="2:8" ht="15.75" x14ac:dyDescent="0.25">
      <c r="B3" s="18"/>
      <c r="C3" s="8"/>
      <c r="D3" s="8"/>
      <c r="E3" s="8"/>
      <c r="F3" s="8"/>
      <c r="G3" s="8"/>
    </row>
    <row r="4" spans="2:8" x14ac:dyDescent="0.25">
      <c r="B4" s="8"/>
      <c r="C4" s="8"/>
      <c r="D4" s="8"/>
      <c r="E4" s="8"/>
      <c r="F4" s="8"/>
      <c r="G4" s="8"/>
    </row>
    <row r="5" spans="2:8" ht="36.75" x14ac:dyDescent="0.25">
      <c r="B5" s="166" t="s">
        <v>120</v>
      </c>
      <c r="C5" s="166"/>
      <c r="D5" s="19" t="s">
        <v>127</v>
      </c>
      <c r="E5" s="19" t="s">
        <v>128</v>
      </c>
      <c r="F5" s="19" t="s">
        <v>129</v>
      </c>
      <c r="G5" s="19" t="s">
        <v>130</v>
      </c>
      <c r="H5" s="19" t="s">
        <v>131</v>
      </c>
    </row>
    <row r="6" spans="2:8" x14ac:dyDescent="0.25">
      <c r="B6" s="160" t="s">
        <v>21</v>
      </c>
      <c r="C6" s="4" t="s">
        <v>19</v>
      </c>
      <c r="D6" s="78">
        <v>9.1605926415137411</v>
      </c>
      <c r="E6" s="78">
        <v>8.6751084761568986</v>
      </c>
      <c r="F6" s="78">
        <v>8.7180217229087145</v>
      </c>
      <c r="G6" s="78">
        <v>7.908255192479908</v>
      </c>
      <c r="H6" s="78">
        <v>8.402850781062094</v>
      </c>
    </row>
    <row r="7" spans="2:8" x14ac:dyDescent="0.25">
      <c r="B7" s="161"/>
      <c r="C7" s="5" t="s">
        <v>2</v>
      </c>
      <c r="D7" s="74">
        <v>9.2008393029348472</v>
      </c>
      <c r="E7" s="74">
        <v>8.5270018911071208</v>
      </c>
      <c r="F7" s="74">
        <v>8.5737709535058695</v>
      </c>
      <c r="G7" s="74">
        <v>7.6922744838956554</v>
      </c>
      <c r="H7" s="74">
        <v>8.2593351777890422</v>
      </c>
    </row>
    <row r="8" spans="2:8" x14ac:dyDescent="0.25">
      <c r="B8" s="162"/>
      <c r="C8" s="5" t="s">
        <v>3</v>
      </c>
      <c r="D8" s="74">
        <v>9.1206342076280436</v>
      </c>
      <c r="E8" s="74">
        <v>8.8200956059888718</v>
      </c>
      <c r="F8" s="74">
        <v>8.8556288164901034</v>
      </c>
      <c r="G8" s="74">
        <v>8.1150444720420083</v>
      </c>
      <c r="H8" s="74">
        <v>8.5544072242429472</v>
      </c>
    </row>
    <row r="9" spans="2:8" x14ac:dyDescent="0.25">
      <c r="B9" s="160" t="s">
        <v>22</v>
      </c>
      <c r="C9" s="5" t="s">
        <v>4</v>
      </c>
      <c r="D9" s="74">
        <v>8.9378245405216354</v>
      </c>
      <c r="E9" s="74">
        <v>8.4526170130289664</v>
      </c>
      <c r="F9" s="74">
        <v>9.0065513244531026</v>
      </c>
      <c r="G9" s="74">
        <v>7.4242821375360855</v>
      </c>
      <c r="H9" s="74">
        <v>8.5300222230422111</v>
      </c>
    </row>
    <row r="10" spans="2:8" x14ac:dyDescent="0.25">
      <c r="B10" s="161"/>
      <c r="C10" s="5" t="s">
        <v>5</v>
      </c>
      <c r="D10" s="74">
        <v>9.3474310542435344</v>
      </c>
      <c r="E10" s="74">
        <v>8.7722736403624655</v>
      </c>
      <c r="F10" s="74">
        <v>8.6253668180381986</v>
      </c>
      <c r="G10" s="74">
        <v>7.6610189407412159</v>
      </c>
      <c r="H10" s="74">
        <v>8.3453396353547511</v>
      </c>
    </row>
    <row r="11" spans="2:8" x14ac:dyDescent="0.25">
      <c r="B11" s="161"/>
      <c r="C11" s="5" t="s">
        <v>6</v>
      </c>
      <c r="D11" s="74">
        <v>9.3337288513705587</v>
      </c>
      <c r="E11" s="74">
        <v>8.8031625317604085</v>
      </c>
      <c r="F11" s="74">
        <v>8.7779622803887385</v>
      </c>
      <c r="G11" s="74">
        <v>7.8064170598441764</v>
      </c>
      <c r="H11" s="74">
        <v>8.3396693817610288</v>
      </c>
    </row>
    <row r="12" spans="2:8" x14ac:dyDescent="0.25">
      <c r="B12" s="162"/>
      <c r="C12" s="5" t="s">
        <v>7</v>
      </c>
      <c r="D12" s="74">
        <v>8.9943380497517023</v>
      </c>
      <c r="E12" s="75">
        <v>8.6177513052254167</v>
      </c>
      <c r="F12" s="74">
        <v>8.5599634513569729</v>
      </c>
      <c r="G12" s="74">
        <v>8.4523855492882269</v>
      </c>
      <c r="H12" s="74">
        <v>8.5327076189754987</v>
      </c>
    </row>
    <row r="13" spans="2:8" x14ac:dyDescent="0.25">
      <c r="B13" s="160" t="s">
        <v>23</v>
      </c>
      <c r="C13" s="5" t="s">
        <v>8</v>
      </c>
      <c r="D13" s="74">
        <v>9.1591142444878866</v>
      </c>
      <c r="E13" s="75">
        <v>8.7043236751828097</v>
      </c>
      <c r="F13" s="74">
        <v>8.7063163793211302</v>
      </c>
      <c r="G13" s="74">
        <v>8.2439141765534529</v>
      </c>
      <c r="H13" s="74">
        <v>8.6776391376792343</v>
      </c>
    </row>
    <row r="14" spans="2:8" ht="24" x14ac:dyDescent="0.25">
      <c r="B14" s="161"/>
      <c r="C14" s="5" t="s">
        <v>9</v>
      </c>
      <c r="D14" s="74">
        <v>9.1044879056250334</v>
      </c>
      <c r="E14" s="74">
        <v>8.5794151846228353</v>
      </c>
      <c r="F14" s="74">
        <v>8.6972858024047994</v>
      </c>
      <c r="G14" s="74">
        <v>7.5352822595913329</v>
      </c>
      <c r="H14" s="74">
        <v>8.1789542170761607</v>
      </c>
    </row>
    <row r="15" spans="2:8" x14ac:dyDescent="0.25">
      <c r="B15" s="162"/>
      <c r="C15" s="5" t="s">
        <v>10</v>
      </c>
      <c r="D15" s="74">
        <v>9.2128220049419376</v>
      </c>
      <c r="E15" s="75">
        <v>8.7164001859364841</v>
      </c>
      <c r="F15" s="74">
        <v>8.7386637426414477</v>
      </c>
      <c r="G15" s="74">
        <v>7.6909678272180262</v>
      </c>
      <c r="H15" s="74">
        <v>8.3429592663138248</v>
      </c>
    </row>
    <row r="16" spans="2:8" x14ac:dyDescent="0.25">
      <c r="B16" s="160" t="s">
        <v>38</v>
      </c>
      <c r="C16" s="5" t="s">
        <v>37</v>
      </c>
      <c r="D16" s="74">
        <v>9.1480682066613568</v>
      </c>
      <c r="E16" s="75">
        <v>8.6555411765703596</v>
      </c>
      <c r="F16" s="74">
        <v>8.7012964098901708</v>
      </c>
      <c r="G16" s="74">
        <v>7.8928973399870914</v>
      </c>
      <c r="H16" s="74">
        <v>8.3950835882803183</v>
      </c>
    </row>
    <row r="17" spans="2:8" x14ac:dyDescent="0.25">
      <c r="B17" s="162"/>
      <c r="C17" s="5" t="s">
        <v>20</v>
      </c>
      <c r="D17" s="74">
        <v>9.3323981791124755</v>
      </c>
      <c r="E17" s="74">
        <v>8.9918482831380402</v>
      </c>
      <c r="F17" s="74">
        <v>8.9665636841557657</v>
      </c>
      <c r="G17" s="74">
        <v>8.129316327981412</v>
      </c>
      <c r="H17" s="74">
        <v>8.51433802380879</v>
      </c>
    </row>
    <row r="18" spans="2:8" x14ac:dyDescent="0.25">
      <c r="B18" s="160" t="s">
        <v>25</v>
      </c>
      <c r="C18" s="5" t="s">
        <v>11</v>
      </c>
      <c r="D18" s="74">
        <v>9.0416035612755241</v>
      </c>
      <c r="E18" s="75">
        <v>8.5628530358474357</v>
      </c>
      <c r="F18" s="74">
        <v>8.5251459183216465</v>
      </c>
      <c r="G18" s="74">
        <v>8.1943998215698368</v>
      </c>
      <c r="H18" s="74">
        <v>8.1370424222140816</v>
      </c>
    </row>
    <row r="19" spans="2:8" x14ac:dyDescent="0.25">
      <c r="B19" s="161"/>
      <c r="C19" s="5" t="s">
        <v>12</v>
      </c>
      <c r="D19" s="74">
        <v>9.2455248658861535</v>
      </c>
      <c r="E19" s="75">
        <v>8.7908441413247527</v>
      </c>
      <c r="F19" s="74">
        <v>8.7921845496467572</v>
      </c>
      <c r="G19" s="74">
        <v>8.0891352512512551</v>
      </c>
      <c r="H19" s="74">
        <v>8.5123927023090289</v>
      </c>
    </row>
    <row r="20" spans="2:8" x14ac:dyDescent="0.25">
      <c r="B20" s="162"/>
      <c r="C20" s="5" t="s">
        <v>13</v>
      </c>
      <c r="D20" s="74">
        <v>9.1448260231925271</v>
      </c>
      <c r="E20" s="75">
        <v>8.6438718566512076</v>
      </c>
      <c r="F20" s="74">
        <v>8.7258325280418472</v>
      </c>
      <c r="G20" s="74">
        <v>7.7497842872752338</v>
      </c>
      <c r="H20" s="74">
        <v>8.405681676994373</v>
      </c>
    </row>
    <row r="21" spans="2:8" x14ac:dyDescent="0.25">
      <c r="B21" s="160" t="s">
        <v>24</v>
      </c>
      <c r="C21" s="5" t="s">
        <v>14</v>
      </c>
      <c r="D21" s="74">
        <v>8.9741343569317191</v>
      </c>
      <c r="E21" s="75">
        <v>8.6377230158137088</v>
      </c>
      <c r="F21" s="74">
        <v>8.5467500575572952</v>
      </c>
      <c r="G21" s="74">
        <v>7.9996867974454924</v>
      </c>
      <c r="H21" s="74">
        <v>8.2104515093988368</v>
      </c>
    </row>
    <row r="22" spans="2:8" x14ac:dyDescent="0.25">
      <c r="B22" s="161"/>
      <c r="C22" s="5" t="s">
        <v>15</v>
      </c>
      <c r="D22" s="74">
        <v>9.1386920190624092</v>
      </c>
      <c r="E22" s="75">
        <v>8.6774452524948575</v>
      </c>
      <c r="F22" s="74">
        <v>8.7570929688250096</v>
      </c>
      <c r="G22" s="74">
        <v>7.7348075504657334</v>
      </c>
      <c r="H22" s="74">
        <v>8.4573407916302727</v>
      </c>
    </row>
    <row r="23" spans="2:8" x14ac:dyDescent="0.25">
      <c r="B23" s="161"/>
      <c r="C23" s="5" t="s">
        <v>16</v>
      </c>
      <c r="D23" s="74">
        <v>9.2166816159254772</v>
      </c>
      <c r="E23" s="75">
        <v>8.6367343138667767</v>
      </c>
      <c r="F23" s="74">
        <v>8.6787395522392803</v>
      </c>
      <c r="G23" s="74">
        <v>8.0427822638108442</v>
      </c>
      <c r="H23" s="74">
        <v>8.3461165189701756</v>
      </c>
    </row>
    <row r="24" spans="2:8" x14ac:dyDescent="0.25">
      <c r="B24" s="162"/>
      <c r="C24" s="5" t="s">
        <v>17</v>
      </c>
      <c r="D24" s="74">
        <v>9.2787224319458144</v>
      </c>
      <c r="E24" s="75">
        <v>8.7054174345931354</v>
      </c>
      <c r="F24" s="74">
        <v>8.7220129420021966</v>
      </c>
      <c r="G24" s="74">
        <v>8.2216150486643702</v>
      </c>
      <c r="H24" s="74">
        <v>8.3775101909660474</v>
      </c>
    </row>
    <row r="25" spans="2:8" x14ac:dyDescent="0.25">
      <c r="D25" s="76"/>
      <c r="E25" s="76"/>
      <c r="F25" s="76"/>
      <c r="G25" s="76"/>
      <c r="H25" s="76"/>
    </row>
  </sheetData>
  <mergeCells count="7">
    <mergeCell ref="B18:B20"/>
    <mergeCell ref="B21:B24"/>
    <mergeCell ref="B5:C5"/>
    <mergeCell ref="B6:B8"/>
    <mergeCell ref="B9:B12"/>
    <mergeCell ref="B13:B15"/>
    <mergeCell ref="B16: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ÍNDICE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2022-06-14T17:40:41Z</dcterms:modified>
</cp:coreProperties>
</file>